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oda\Desktop\2021.01.14 公営企業に係る経営比較分析表（令和元年度決算）の分析等\"/>
    </mc:Choice>
  </mc:AlternateContent>
  <workbookProtection workbookAlgorithmName="SHA-512" workbookHashValue="HSzGAQXItXYQZeNSEOCzXUdCP0kouMVlebzl0AjFteNzeFjJLzY+xVWaB2YIKFJUGH7xKblyweefb5bU1SmQUg==" workbookSaltValue="565fqD4jo8n/B8iiQrEKRg==" workbookSpinCount="100000" lockStructure="1"/>
  <bookViews>
    <workbookView xWindow="0" yWindow="0" windowWidth="28800" windowHeight="1234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<sst xmlns="http://schemas.openxmlformats.org/spreadsheetml/2006/main" count="320" uniqueCount="115">
  <si>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</si>
  <si>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</si>
  <si>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</si>
  <si>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</si>
  <si>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</si>
  <si>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</si>
  <si>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</si>
  <si>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</si>
  <si>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</si>
  <si>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</si>
  <si>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</si>
  <si>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</si>
  <si>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</si>
  <si>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</si>
  <si>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</si>
  <si>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</si>
  <si>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</si>
  <si>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</si>
  <si>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</si>
  <si>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</si>
  <si>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</si>
  <si>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</si>
  <si>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</si>
  <si>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</si>
  <si>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</si>
  <si>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</si>
  <si>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</si>
  <si>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</si>
  <si>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</si>
  <si>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</si>
  <si>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</si>
  <si>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</si>
  <si>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</si>
  <si>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</si>
  <si>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</si>
  <si>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</si>
  <si>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</si>
  <si>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</si>
  <si>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</si>
  <si>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</si>
  <si>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</si>
  <si>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</si>
  <si>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</si>
  <si>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</si>
  <si>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</si>
  <si>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</si>
  <si>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</si>
  <si>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</si>
  <si>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</si>
  <si>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</si>
  <si>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</si>
  <si>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</si>
  <si>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</si>
  <si>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</si>
  <si>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</si>
  <si>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</si>
  <si>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</si>
  <si>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</si>
  <si>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</si>
  <si>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</si>
  <si>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</si>
  <si>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</si>
  <si>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</si>
  <si>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</si>
  <si>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</si>
  <si>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</si>
  <si>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</si>
  <si>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</si>
  <si>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</si>
  <si>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</si>
  <si>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</si>
  <si>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</si>
  <si>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</si>
  <si>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</si>
  <si>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</si>
  <si>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</si>
  <si>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</si>
  <si>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</si>
  <si>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</si>
  <si>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</si>
  <si>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</si>
  <si>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</si>
  <si>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</si>
  <si>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</si>
  <si>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</si>
  <si>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</si>
  <si>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</si>
  <si>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</si>
  <si>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</si>
  <si>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</si>
  <si>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</si>
  <si>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</si>
  <si>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</si>
  <si>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</si>
  <si>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</si>
  <si>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</si>
  <si>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</si>
  <si>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</si>
  <si>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</si>
  <si>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</si>
  <si>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</si>
  <si>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</si>
  <si>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</si>
  <si>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</si>
  <si>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</si>
  <si>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</si>
  <si>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</si>
  <si>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</si>
  <si>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</si>
  <si>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</si>
  <si>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</si>
  <si>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</si>
  <si>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使用料水準が近郊に比べて低いこともあり、一般会計からの繰出金に依存していることから、使用料の見直しを検討する必要があります。
　また、今後とも下水道施設を長きにわたり供用し続けるために管渠内部のカメラ調査等を実施し、既存の下水道施設の計画的な維持管理を行い、老朽化が進んだ管渠について適切な更新事業を進めてまいります。
　なお、本年度に下水道事業経営の健全性・透明性を確保するために経営戦略を策定し、経営基盤の強化を図ってまいります。</t>
    <rPh sb="1" eb="4">
      <t>シヨウリョウ</t>
    </rPh>
    <rPh sb="4" eb="6">
      <t>スイジュン</t>
    </rPh>
    <rPh sb="7" eb="9">
      <t>キンコウ</t>
    </rPh>
    <rPh sb="10" eb="11">
      <t>クラ</t>
    </rPh>
    <rPh sb="13" eb="14">
      <t>ヒク</t>
    </rPh>
    <rPh sb="21" eb="23">
      <t>イッパン</t>
    </rPh>
    <rPh sb="23" eb="25">
      <t>カイケイ</t>
    </rPh>
    <rPh sb="28" eb="29">
      <t>ク</t>
    </rPh>
    <rPh sb="29" eb="30">
      <t>ダ</t>
    </rPh>
    <rPh sb="30" eb="31">
      <t>キン</t>
    </rPh>
    <rPh sb="32" eb="34">
      <t>イゾン</t>
    </rPh>
    <rPh sb="43" eb="46">
      <t>シヨウリョウ</t>
    </rPh>
    <rPh sb="47" eb="49">
      <t>ミナオ</t>
    </rPh>
    <rPh sb="51" eb="53">
      <t>ケントウ</t>
    </rPh>
    <rPh sb="55" eb="57">
      <t>ヒツヨウ</t>
    </rPh>
    <rPh sb="68" eb="70">
      <t>コンゴ</t>
    </rPh>
    <rPh sb="72" eb="75">
      <t>ゲスイドウ</t>
    </rPh>
    <rPh sb="75" eb="77">
      <t>シセツ</t>
    </rPh>
    <rPh sb="78" eb="79">
      <t>ナガ</t>
    </rPh>
    <rPh sb="84" eb="86">
      <t>キョウヨウ</t>
    </rPh>
    <rPh sb="87" eb="88">
      <t>ツヅ</t>
    </rPh>
    <rPh sb="93" eb="95">
      <t>カンキョ</t>
    </rPh>
    <rPh sb="95" eb="97">
      <t>ナイブ</t>
    </rPh>
    <rPh sb="101" eb="103">
      <t>チョウサ</t>
    </rPh>
    <rPh sb="103" eb="104">
      <t>ナド</t>
    </rPh>
    <rPh sb="105" eb="107">
      <t>ジッシ</t>
    </rPh>
    <rPh sb="109" eb="111">
      <t>キゾン</t>
    </rPh>
    <rPh sb="112" eb="115">
      <t>ゲスイドウ</t>
    </rPh>
    <rPh sb="115" eb="117">
      <t>シセツ</t>
    </rPh>
    <rPh sb="118" eb="121">
      <t>ケイカクテキ</t>
    </rPh>
    <rPh sb="122" eb="124">
      <t>イジ</t>
    </rPh>
    <rPh sb="124" eb="126">
      <t>カンリ</t>
    </rPh>
    <rPh sb="127" eb="128">
      <t>オコナ</t>
    </rPh>
    <rPh sb="130" eb="133">
      <t>ロウキュウカ</t>
    </rPh>
    <rPh sb="134" eb="135">
      <t>スス</t>
    </rPh>
    <rPh sb="137" eb="139">
      <t>カンキョ</t>
    </rPh>
    <rPh sb="143" eb="145">
      <t>テキセツ</t>
    </rPh>
    <rPh sb="146" eb="148">
      <t>コウシン</t>
    </rPh>
    <rPh sb="148" eb="150">
      <t>ジギョウ</t>
    </rPh>
    <rPh sb="151" eb="152">
      <t>スス</t>
    </rPh>
    <rPh sb="165" eb="168">
      <t>ホンネンド</t>
    </rPh>
    <rPh sb="169" eb="172">
      <t>ゲスイドウ</t>
    </rPh>
    <rPh sb="172" eb="174">
      <t>ジギョウ</t>
    </rPh>
    <rPh sb="174" eb="176">
      <t>ケイエイ</t>
    </rPh>
    <rPh sb="177" eb="180">
      <t>ケンゼンセイ</t>
    </rPh>
    <rPh sb="181" eb="184">
      <t>トウメイセイ</t>
    </rPh>
    <rPh sb="185" eb="187">
      <t>カクホ</t>
    </rPh>
    <rPh sb="192" eb="194">
      <t>ケイエイ</t>
    </rPh>
    <rPh sb="194" eb="196">
      <t>センリャク</t>
    </rPh>
    <rPh sb="197" eb="199">
      <t>サクテイ</t>
    </rPh>
    <rPh sb="201" eb="203">
      <t>ケイエイ</t>
    </rPh>
    <rPh sb="203" eb="205">
      <t>キバン</t>
    </rPh>
    <rPh sb="206" eb="208">
      <t>キョウカ</t>
    </rPh>
    <rPh sb="209" eb="210">
      <t>ハカ</t>
    </rPh>
    <phoneticPr fontId="4"/>
  </si>
  <si>
    <t>　使用料で回収すべき経費の82％を使用料収入で賄っているとともに、維持管理費や支払利息等の費用の78％を使用料収入や一般会計繰入金等の収益で賄っているが、今後は100％賄えるように適正な使用料収入の確保や汚水処理費の削減が必要であると考えています。
　なお、下水道整備はほぼ終了していることから、企業債残高は減少傾向にあるが、今後は老朽化の進んだ管渠の更新を計画的に進めていきます。</t>
    <rPh sb="1" eb="4">
      <t>シヨウリョウ</t>
    </rPh>
    <rPh sb="5" eb="7">
      <t>カイシュウ</t>
    </rPh>
    <rPh sb="10" eb="12">
      <t>ケイヒ</t>
    </rPh>
    <rPh sb="17" eb="20">
      <t>シヨウリョウ</t>
    </rPh>
    <rPh sb="20" eb="22">
      <t>シュウニュウ</t>
    </rPh>
    <rPh sb="23" eb="24">
      <t>マカナ</t>
    </rPh>
    <rPh sb="52" eb="55">
      <t>シヨウリョウ</t>
    </rPh>
    <rPh sb="55" eb="57">
      <t>シュウニュウ</t>
    </rPh>
    <rPh sb="65" eb="66">
      <t>ナド</t>
    </rPh>
    <rPh sb="67" eb="69">
      <t>シュウエキ</t>
    </rPh>
    <rPh sb="77" eb="79">
      <t>コンゴ</t>
    </rPh>
    <rPh sb="84" eb="85">
      <t>マカナ</t>
    </rPh>
    <rPh sb="90" eb="92">
      <t>テキセイ</t>
    </rPh>
    <rPh sb="93" eb="96">
      <t>シヨウリョウ</t>
    </rPh>
    <rPh sb="96" eb="98">
      <t>シュウニュウ</t>
    </rPh>
    <rPh sb="99" eb="101">
      <t>カクホ</t>
    </rPh>
    <rPh sb="102" eb="104">
      <t>オスイ</t>
    </rPh>
    <rPh sb="104" eb="106">
      <t>ショリ</t>
    </rPh>
    <rPh sb="106" eb="107">
      <t>ヒ</t>
    </rPh>
    <rPh sb="108" eb="110">
      <t>サクゲン</t>
    </rPh>
    <rPh sb="111" eb="113">
      <t>ヒツヨウ</t>
    </rPh>
    <rPh sb="129" eb="132">
      <t>ゲスイドウ</t>
    </rPh>
    <rPh sb="132" eb="134">
      <t>セイビ</t>
    </rPh>
    <rPh sb="137" eb="139">
      <t>シュウリョウ</t>
    </rPh>
    <rPh sb="148" eb="150">
      <t>キギョウ</t>
    </rPh>
    <rPh sb="150" eb="151">
      <t>サイ</t>
    </rPh>
    <rPh sb="151" eb="153">
      <t>ザンダカ</t>
    </rPh>
    <rPh sb="154" eb="156">
      <t>ゲンショウ</t>
    </rPh>
    <rPh sb="156" eb="158">
      <t>ケイコウ</t>
    </rPh>
    <rPh sb="163" eb="165">
      <t>コンゴ</t>
    </rPh>
    <rPh sb="166" eb="169">
      <t>ロウキュウカ</t>
    </rPh>
    <rPh sb="170" eb="171">
      <t>スス</t>
    </rPh>
    <rPh sb="173" eb="175">
      <t>カンキョ</t>
    </rPh>
    <rPh sb="176" eb="178">
      <t>コウシン</t>
    </rPh>
    <rPh sb="179" eb="182">
      <t>ケイカクテキ</t>
    </rPh>
    <rPh sb="183" eb="184">
      <t>スス</t>
    </rPh>
    <phoneticPr fontId="4"/>
  </si>
  <si>
    <t>　敷設後30年を経過した管渠が年々増加し、継ぎ手部や亀裂部からの地下水等の侵入といった影響が出始めているとともに、耐用年数を超過した汚水ポンプ施設もあることから、処理費用の増大や更新費用の増額等が予想されます。
　このため、平成30年に策定したストックマネジメント計画に基づき、計画的に更新を進めていきます。</t>
    <rPh sb="1" eb="3">
      <t>フセツ</t>
    </rPh>
    <rPh sb="3" eb="4">
      <t>ゴ</t>
    </rPh>
    <rPh sb="6" eb="7">
      <t>ネン</t>
    </rPh>
    <rPh sb="8" eb="10">
      <t>ケイカ</t>
    </rPh>
    <rPh sb="12" eb="14">
      <t>カンキョ</t>
    </rPh>
    <rPh sb="15" eb="17">
      <t>ネンネン</t>
    </rPh>
    <rPh sb="17" eb="19">
      <t>ゾウカ</t>
    </rPh>
    <rPh sb="57" eb="59">
      <t>タイヨウ</t>
    </rPh>
    <rPh sb="59" eb="61">
      <t>ネンスウ</t>
    </rPh>
    <rPh sb="62" eb="64">
      <t>チョウカ</t>
    </rPh>
    <rPh sb="66" eb="68">
      <t>オスイ</t>
    </rPh>
    <rPh sb="71" eb="73">
      <t>シセツ</t>
    </rPh>
    <rPh sb="81" eb="83">
      <t>ショリ</t>
    </rPh>
    <rPh sb="83" eb="85">
      <t>ヒヨウ</t>
    </rPh>
    <rPh sb="86" eb="88">
      <t>ゾウダイ</t>
    </rPh>
    <rPh sb="89" eb="91">
      <t>コウシン</t>
    </rPh>
    <rPh sb="91" eb="93">
      <t>ヒヨウ</t>
    </rPh>
    <rPh sb="94" eb="95">
      <t>ゾウ</t>
    </rPh>
    <rPh sb="95" eb="96">
      <t>ガク</t>
    </rPh>
    <rPh sb="96" eb="97">
      <t>ナド</t>
    </rPh>
    <rPh sb="98" eb="100">
      <t>ヨソウ</t>
    </rPh>
    <rPh sb="112" eb="114">
      <t>ヘイセイ</t>
    </rPh>
    <rPh sb="116" eb="117">
      <t>ネン</t>
    </rPh>
    <rPh sb="118" eb="120">
      <t>サクテイ</t>
    </rPh>
    <rPh sb="132" eb="134">
      <t>ケイカク</t>
    </rPh>
    <rPh sb="135" eb="136">
      <t>モト</t>
    </rPh>
    <rPh sb="139" eb="142">
      <t>ケイカクテキ</t>
    </rPh>
    <rPh sb="143" eb="145">
      <t>コウシン</t>
    </rPh>
    <rPh sb="146" eb="14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</si>
</sst>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0.27</c:v>
                </c:pt>
              </c:numCache>
            </c:numRef>
          </c:val>
          <c:extLst>
            <c:ext xmlns:c16="http://schemas.microsoft.com/office/drawing/2014/chart" uri="{C3380CC4-5D6E-409C-BE32-E72D297353CC}">
              <c16:uniqueId val="{00000000-0E7D-4235-9140-D6B7D805AD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0E7D-4235-9140-D6B7D805AD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07-4D08-BE35-5C44313FEA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57.42</c:v>
                </c:pt>
              </c:numCache>
            </c:numRef>
          </c:val>
          <c:smooth val="0"/>
          <c:extLst>
            <c:ext xmlns:c16="http://schemas.microsoft.com/office/drawing/2014/chart" uri="{C3380CC4-5D6E-409C-BE32-E72D297353CC}">
              <c16:uniqueId val="{00000001-8A07-4D08-BE35-5C44313FEA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99.97</c:v>
                </c:pt>
              </c:numCache>
            </c:numRef>
          </c:val>
          <c:extLst>
            <c:ext xmlns:c16="http://schemas.microsoft.com/office/drawing/2014/chart" uri="{C3380CC4-5D6E-409C-BE32-E72D297353CC}">
              <c16:uniqueId val="{00000000-0641-4672-9D99-13D7CA49E6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90.42</c:v>
                </c:pt>
              </c:numCache>
            </c:numRef>
          </c:val>
          <c:smooth val="0"/>
          <c:extLst>
            <c:ext xmlns:c16="http://schemas.microsoft.com/office/drawing/2014/chart" uri="{C3380CC4-5D6E-409C-BE32-E72D297353CC}">
              <c16:uniqueId val="{00000001-0641-4672-9D99-13D7CA49E6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78.11</c:v>
                </c:pt>
              </c:numCache>
            </c:numRef>
          </c:val>
          <c:extLst>
            <c:ext xmlns:c16="http://schemas.microsoft.com/office/drawing/2014/chart" uri="{C3380CC4-5D6E-409C-BE32-E72D297353CC}">
              <c16:uniqueId val="{00000000-62AA-4394-A3BD-11689B235A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106.81</c:v>
                </c:pt>
              </c:numCache>
            </c:numRef>
          </c:val>
          <c:smooth val="0"/>
          <c:extLst>
            <c:ext xmlns:c16="http://schemas.microsoft.com/office/drawing/2014/chart" uri="{C3380CC4-5D6E-409C-BE32-E72D297353CC}">
              <c16:uniqueId val="{00000001-62AA-4394-A3BD-11689B235A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3.58</c:v>
                </c:pt>
              </c:numCache>
            </c:numRef>
          </c:val>
          <c:extLst>
            <c:ext xmlns:c16="http://schemas.microsoft.com/office/drawing/2014/chart" uri="{C3380CC4-5D6E-409C-BE32-E72D297353CC}">
              <c16:uniqueId val="{00000000-58E9-4303-AC57-3AD33A70B3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29.23</c:v>
                </c:pt>
              </c:numCache>
            </c:numRef>
          </c:val>
          <c:smooth val="0"/>
          <c:extLst>
            <c:ext xmlns:c16="http://schemas.microsoft.com/office/drawing/2014/chart" uri="{C3380CC4-5D6E-409C-BE32-E72D297353CC}">
              <c16:uniqueId val="{00000001-58E9-4303-AC57-3AD33A70B3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7D5-4BBF-A24D-BA8F766F9D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1.37</c:v>
                </c:pt>
              </c:numCache>
            </c:numRef>
          </c:val>
          <c:smooth val="0"/>
          <c:extLst>
            <c:ext xmlns:c16="http://schemas.microsoft.com/office/drawing/2014/chart" uri="{C3380CC4-5D6E-409C-BE32-E72D297353CC}">
              <c16:uniqueId val="{00000001-47D5-4BBF-A24D-BA8F766F9D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50.38</c:v>
                </c:pt>
              </c:numCache>
            </c:numRef>
          </c:val>
          <c:extLst>
            <c:ext xmlns:c16="http://schemas.microsoft.com/office/drawing/2014/chart" uri="{C3380CC4-5D6E-409C-BE32-E72D297353CC}">
              <c16:uniqueId val="{00000000-C2E4-480C-B903-3219B5FF8A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34.4</c:v>
                </c:pt>
              </c:numCache>
            </c:numRef>
          </c:val>
          <c:smooth val="0"/>
          <c:extLst>
            <c:ext xmlns:c16="http://schemas.microsoft.com/office/drawing/2014/chart" uri="{C3380CC4-5D6E-409C-BE32-E72D297353CC}">
              <c16:uniqueId val="{00000001-C2E4-480C-B903-3219B5FF8A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22.63</c:v>
                </c:pt>
              </c:numCache>
            </c:numRef>
          </c:val>
          <c:extLst>
            <c:ext xmlns:c16="http://schemas.microsoft.com/office/drawing/2014/chart" uri="{C3380CC4-5D6E-409C-BE32-E72D297353CC}">
              <c16:uniqueId val="{00000000-2E84-479B-839F-357355A51F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68.17</c:v>
                </c:pt>
              </c:numCache>
            </c:numRef>
          </c:val>
          <c:smooth val="0"/>
          <c:extLst>
            <c:ext xmlns:c16="http://schemas.microsoft.com/office/drawing/2014/chart" uri="{C3380CC4-5D6E-409C-BE32-E72D297353CC}">
              <c16:uniqueId val="{00000001-2E84-479B-839F-357355A51F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241.29</c:v>
                </c:pt>
              </c:numCache>
            </c:numRef>
          </c:val>
          <c:extLst>
            <c:ext xmlns:c16="http://schemas.microsoft.com/office/drawing/2014/chart" uri="{C3380CC4-5D6E-409C-BE32-E72D297353CC}">
              <c16:uniqueId val="{00000000-8E9A-4089-89BB-60B35EB0B6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789.44</c:v>
                </c:pt>
              </c:numCache>
            </c:numRef>
          </c:val>
          <c:smooth val="0"/>
          <c:extLst>
            <c:ext xmlns:c16="http://schemas.microsoft.com/office/drawing/2014/chart" uri="{C3380CC4-5D6E-409C-BE32-E72D297353CC}">
              <c16:uniqueId val="{00000001-8E9A-4089-89BB-60B35EB0B6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82.61</c:v>
                </c:pt>
              </c:numCache>
            </c:numRef>
          </c:val>
          <c:extLst>
            <c:ext xmlns:c16="http://schemas.microsoft.com/office/drawing/2014/chart" uri="{C3380CC4-5D6E-409C-BE32-E72D297353CC}">
              <c16:uniqueId val="{00000000-EAA7-40F9-80A0-25A9EAFD4A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87.29</c:v>
                </c:pt>
              </c:numCache>
            </c:numRef>
          </c:val>
          <c:smooth val="0"/>
          <c:extLst>
            <c:ext xmlns:c16="http://schemas.microsoft.com/office/drawing/2014/chart" uri="{C3380CC4-5D6E-409C-BE32-E72D297353CC}">
              <c16:uniqueId val="{00000001-EAA7-40F9-80A0-25A9EAFD4A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141.82</c:v>
                </c:pt>
              </c:numCache>
            </c:numRef>
          </c:val>
          <c:extLst>
            <c:ext xmlns:c16="http://schemas.microsoft.com/office/drawing/2014/chart" uri="{C3380CC4-5D6E-409C-BE32-E72D297353CC}">
              <c16:uniqueId val="{00000000-9328-4B34-802C-93914114B5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176.67</c:v>
                </c:pt>
              </c:numCache>
            </c:numRef>
          </c:val>
          <c:smooth val="0"/>
          <c:extLst>
            <c:ext xmlns:c16="http://schemas.microsoft.com/office/drawing/2014/chart" uri="{C3380CC4-5D6E-409C-BE32-E72D297353CC}">
              <c16:uniqueId val="{00000001-9328-4B34-802C-93914114B5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東神楽町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10239</v>
      </c>
      <c r="AM8" s="51"/>
      <c r="AN8" s="51"/>
      <c r="AO8" s="51"/>
      <c r="AP8" s="51"/>
      <c r="AQ8" s="51"/>
      <c r="AR8" s="51"/>
      <c r="AS8" s="51"/>
      <c r="AT8" s="46">
        <f>データ!T6</f>
        <v>68.5</v>
      </c>
      <c r="AU8" s="46"/>
      <c r="AV8" s="46"/>
      <c r="AW8" s="46"/>
      <c r="AX8" s="46"/>
      <c r="AY8" s="46"/>
      <c r="AZ8" s="46"/>
      <c r="BA8" s="46"/>
      <c r="BB8" s="46">
        <f>データ!U6</f>
        <v>149.47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76.27</v>
      </c>
      <c r="J10" s="46"/>
      <c r="K10" s="46"/>
      <c r="L10" s="46"/>
      <c r="M10" s="46"/>
      <c r="N10" s="46"/>
      <c r="O10" s="46"/>
      <c r="P10" s="46">
        <f>データ!P6</f>
        <v>84.4</v>
      </c>
      <c r="Q10" s="46"/>
      <c r="R10" s="46"/>
      <c r="S10" s="46"/>
      <c r="T10" s="46"/>
      <c r="U10" s="46"/>
      <c r="V10" s="46"/>
      <c r="W10" s="46">
        <f>データ!Q6</f>
        <v>81.8</v>
      </c>
      <c r="X10" s="46"/>
      <c r="Y10" s="46"/>
      <c r="Z10" s="46"/>
      <c r="AA10" s="46"/>
      <c r="AB10" s="46"/>
      <c r="AC10" s="46"/>
      <c r="AD10" s="51">
        <f>データ!R6</f>
        <v>2200</v>
      </c>
      <c r="AE10" s="51"/>
      <c r="AF10" s="51"/>
      <c r="AG10" s="51"/>
      <c r="AH10" s="51"/>
      <c r="AI10" s="51"/>
      <c r="AJ10" s="51"/>
      <c r="AK10" s="2"/>
      <c r="AL10" s="51">
        <f>データ!V6</f>
        <v>8597</v>
      </c>
      <c r="AM10" s="51"/>
      <c r="AN10" s="51"/>
      <c r="AO10" s="51"/>
      <c r="AP10" s="51"/>
      <c r="AQ10" s="51"/>
      <c r="AR10" s="51"/>
      <c r="AS10" s="51"/>
      <c r="AT10" s="46">
        <f>データ!W6</f>
        <v>2.57</v>
      </c>
      <c r="AU10" s="46"/>
      <c r="AV10" s="46"/>
      <c r="AW10" s="46"/>
      <c r="AX10" s="46"/>
      <c r="AY10" s="46"/>
      <c r="AZ10" s="46"/>
      <c r="BA10" s="46"/>
      <c r="BB10" s="46">
        <f>データ!X6</f>
        <v>3345.14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GTW0F2EaFPmOxEdY4leEmgKA+cUC22VL9tD0uXkEcad2n2BJ+QgG0IfQXQcOOOKRuZuCfrg47O1TT6anQUfKA==" saltValue="6niF2r5NovGXLEm+KJ+k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14532</v>
      </c>
      <c r="D6" s="33">
        <f t="shared" si="3"/>
        <v>46</v>
      </c>
      <c r="E6" s="33">
        <f t="shared" si="3"/>
        <v>17</v>
      </c>
      <c r="F6" s="33">
        <f t="shared" si="3"/>
        <v>1</v>
      </c>
      <c r="G6" s="33">
        <f t="shared" si="3"/>
        <v>0</v>
      </c>
      <c r="H6" s="33" t="str">
        <f t="shared" si="3"/>
        <v>北海道　東神楽町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76.27</v>
      </c>
      <c r="P6" s="34">
        <f t="shared" si="3"/>
        <v>84.4</v>
      </c>
      <c r="Q6" s="34">
        <f t="shared" si="3"/>
        <v>81.8</v>
      </c>
      <c r="R6" s="34">
        <f t="shared" si="3"/>
        <v>2200</v>
      </c>
      <c r="S6" s="34">
        <f t="shared" si="3"/>
        <v>10239</v>
      </c>
      <c r="T6" s="34">
        <f t="shared" si="3"/>
        <v>68.5</v>
      </c>
      <c r="U6" s="34">
        <f t="shared" si="3"/>
        <v>149.47</v>
      </c>
      <c r="V6" s="34">
        <f t="shared" si="3"/>
        <v>8597</v>
      </c>
      <c r="W6" s="34">
        <f t="shared" si="3"/>
        <v>2.57</v>
      </c>
      <c r="X6" s="34">
        <f t="shared" si="3"/>
        <v>3345.14</v>
      </c>
      <c r="Y6" s="35" t="str">
        <f>IF(Y7="",NA(),Y7)</f>
        <v>-</v>
      </c>
      <c r="Z6" s="35" t="str">
        <f t="shared" ref="Z6:AH6" si="4">IF(Z7="",NA(),Z7)</f>
        <v>-</v>
      </c>
      <c r="AA6" s="35" t="str">
        <f t="shared" si="4"/>
        <v>-</v>
      </c>
      <c r="AB6" s="35" t="str">
        <f t="shared" si="4"/>
        <v>-</v>
      </c>
      <c r="AC6" s="35">
        <f t="shared" si="4"/>
        <v>78.11</v>
      </c>
      <c r="AD6" s="35" t="str">
        <f t="shared" si="4"/>
        <v>-</v>
      </c>
      <c r="AE6" s="35" t="str">
        <f t="shared" si="4"/>
        <v>-</v>
      </c>
      <c r="AF6" s="35" t="str">
        <f t="shared" si="4"/>
        <v>-</v>
      </c>
      <c r="AG6" s="35" t="str">
        <f t="shared" si="4"/>
        <v>-</v>
      </c>
      <c r="AH6" s="35">
        <f t="shared" si="4"/>
        <v>106.81</v>
      </c>
      <c r="AI6" s="34" t="str">
        <f>IF(AI7="","",IF(AI7="-","【-】","【"&amp;SUBSTITUTE(TEXT(AI7,"#,##0.00"),"-","△")&amp;"】"))</f>
        <v>【108.07】</v>
      </c>
      <c r="AJ6" s="35" t="str">
        <f>IF(AJ7="",NA(),AJ7)</f>
        <v>-</v>
      </c>
      <c r="AK6" s="35" t="str">
        <f t="shared" ref="AK6:AS6" si="5">IF(AK7="",NA(),AK7)</f>
        <v>-</v>
      </c>
      <c r="AL6" s="35" t="str">
        <f t="shared" si="5"/>
        <v>-</v>
      </c>
      <c r="AM6" s="35" t="str">
        <f t="shared" si="5"/>
        <v>-</v>
      </c>
      <c r="AN6" s="35">
        <f t="shared" si="5"/>
        <v>50.38</v>
      </c>
      <c r="AO6" s="35" t="str">
        <f t="shared" si="5"/>
        <v>-</v>
      </c>
      <c r="AP6" s="35" t="str">
        <f t="shared" si="5"/>
        <v>-</v>
      </c>
      <c r="AQ6" s="35" t="str">
        <f t="shared" si="5"/>
        <v>-</v>
      </c>
      <c r="AR6" s="35" t="str">
        <f t="shared" si="5"/>
        <v>-</v>
      </c>
      <c r="AS6" s="35">
        <f t="shared" si="5"/>
        <v>34.4</v>
      </c>
      <c r="AT6" s="34" t="str">
        <f>IF(AT7="","",IF(AT7="-","【-】","【"&amp;SUBSTITUTE(TEXT(AT7,"#,##0.00"),"-","△")&amp;"】"))</f>
        <v>【3.09】</v>
      </c>
      <c r="AU6" s="35" t="str">
        <f>IF(AU7="",NA(),AU7)</f>
        <v>-</v>
      </c>
      <c r="AV6" s="35" t="str">
        <f t="shared" ref="AV6:BD6" si="6">IF(AV7="",NA(),AV7)</f>
        <v>-</v>
      </c>
      <c r="AW6" s="35" t="str">
        <f t="shared" si="6"/>
        <v>-</v>
      </c>
      <c r="AX6" s="35" t="str">
        <f t="shared" si="6"/>
        <v>-</v>
      </c>
      <c r="AY6" s="35">
        <f t="shared" si="6"/>
        <v>22.63</v>
      </c>
      <c r="AZ6" s="35" t="str">
        <f t="shared" si="6"/>
        <v>-</v>
      </c>
      <c r="BA6" s="35" t="str">
        <f t="shared" si="6"/>
        <v>-</v>
      </c>
      <c r="BB6" s="35" t="str">
        <f t="shared" si="6"/>
        <v>-</v>
      </c>
      <c r="BC6" s="35" t="str">
        <f t="shared" si="6"/>
        <v>-</v>
      </c>
      <c r="BD6" s="35">
        <f t="shared" si="6"/>
        <v>68.17</v>
      </c>
      <c r="BE6" s="34" t="str">
        <f>IF(BE7="","",IF(BE7="-","【-】","【"&amp;SUBSTITUTE(TEXT(BE7,"#,##0.00"),"-","△")&amp;"】"))</f>
        <v>【69.54】</v>
      </c>
      <c r="BF6" s="35" t="str">
        <f>IF(BF7="",NA(),BF7)</f>
        <v>-</v>
      </c>
      <c r="BG6" s="35" t="str">
        <f t="shared" ref="BG6:BO6" si="7">IF(BG7="",NA(),BG7)</f>
        <v>-</v>
      </c>
      <c r="BH6" s="35" t="str">
        <f t="shared" si="7"/>
        <v>-</v>
      </c>
      <c r="BI6" s="35" t="str">
        <f t="shared" si="7"/>
        <v>-</v>
      </c>
      <c r="BJ6" s="35">
        <f t="shared" si="7"/>
        <v>241.29</v>
      </c>
      <c r="BK6" s="35" t="str">
        <f t="shared" si="7"/>
        <v>-</v>
      </c>
      <c r="BL6" s="35" t="str">
        <f t="shared" si="7"/>
        <v>-</v>
      </c>
      <c r="BM6" s="35" t="str">
        <f t="shared" si="7"/>
        <v>-</v>
      </c>
      <c r="BN6" s="35" t="str">
        <f t="shared" si="7"/>
        <v>-</v>
      </c>
      <c r="BO6" s="35">
        <f t="shared" si="7"/>
        <v>789.44</v>
      </c>
      <c r="BP6" s="34" t="str">
        <f>IF(BP7="","",IF(BP7="-","【-】","【"&amp;SUBSTITUTE(TEXT(BP7,"#,##0.00"),"-","△")&amp;"】"))</f>
        <v>【682.51】</v>
      </c>
      <c r="BQ6" s="35" t="str">
        <f>IF(BQ7="",NA(),BQ7)</f>
        <v>-</v>
      </c>
      <c r="BR6" s="35" t="str">
        <f t="shared" ref="BR6:BZ6" si="8">IF(BR7="",NA(),BR7)</f>
        <v>-</v>
      </c>
      <c r="BS6" s="35" t="str">
        <f t="shared" si="8"/>
        <v>-</v>
      </c>
      <c r="BT6" s="35" t="str">
        <f t="shared" si="8"/>
        <v>-</v>
      </c>
      <c r="BU6" s="35">
        <f t="shared" si="8"/>
        <v>82.61</v>
      </c>
      <c r="BV6" s="35" t="str">
        <f t="shared" si="8"/>
        <v>-</v>
      </c>
      <c r="BW6" s="35" t="str">
        <f t="shared" si="8"/>
        <v>-</v>
      </c>
      <c r="BX6" s="35" t="str">
        <f t="shared" si="8"/>
        <v>-</v>
      </c>
      <c r="BY6" s="35" t="str">
        <f t="shared" si="8"/>
        <v>-</v>
      </c>
      <c r="BZ6" s="35">
        <f t="shared" si="8"/>
        <v>87.29</v>
      </c>
      <c r="CA6" s="34" t="str">
        <f>IF(CA7="","",IF(CA7="-","【-】","【"&amp;SUBSTITUTE(TEXT(CA7,"#,##0.00"),"-","△")&amp;"】"))</f>
        <v>【100.34】</v>
      </c>
      <c r="CB6" s="35" t="str">
        <f>IF(CB7="",NA(),CB7)</f>
        <v>-</v>
      </c>
      <c r="CC6" s="35" t="str">
        <f t="shared" ref="CC6:CK6" si="9">IF(CC7="",NA(),CC7)</f>
        <v>-</v>
      </c>
      <c r="CD6" s="35" t="str">
        <f t="shared" si="9"/>
        <v>-</v>
      </c>
      <c r="CE6" s="35" t="str">
        <f t="shared" si="9"/>
        <v>-</v>
      </c>
      <c r="CF6" s="35">
        <f t="shared" si="9"/>
        <v>141.82</v>
      </c>
      <c r="CG6" s="35" t="str">
        <f t="shared" si="9"/>
        <v>-</v>
      </c>
      <c r="CH6" s="35" t="str">
        <f t="shared" si="9"/>
        <v>-</v>
      </c>
      <c r="CI6" s="35" t="str">
        <f t="shared" si="9"/>
        <v>-</v>
      </c>
      <c r="CJ6" s="35" t="str">
        <f t="shared" si="9"/>
        <v>-</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57.42</v>
      </c>
      <c r="CW6" s="34" t="str">
        <f>IF(CW7="","",IF(CW7="-","【-】","【"&amp;SUBSTITUTE(TEXT(CW7,"#,##0.00"),"-","△")&amp;"】"))</f>
        <v>【59.64】</v>
      </c>
      <c r="CX6" s="35" t="str">
        <f>IF(CX7="",NA(),CX7)</f>
        <v>-</v>
      </c>
      <c r="CY6" s="35" t="str">
        <f t="shared" ref="CY6:DG6" si="11">IF(CY7="",NA(),CY7)</f>
        <v>-</v>
      </c>
      <c r="CZ6" s="35" t="str">
        <f t="shared" si="11"/>
        <v>-</v>
      </c>
      <c r="DA6" s="35" t="str">
        <f t="shared" si="11"/>
        <v>-</v>
      </c>
      <c r="DB6" s="35">
        <f t="shared" si="11"/>
        <v>99.97</v>
      </c>
      <c r="DC6" s="35" t="str">
        <f t="shared" si="11"/>
        <v>-</v>
      </c>
      <c r="DD6" s="35" t="str">
        <f t="shared" si="11"/>
        <v>-</v>
      </c>
      <c r="DE6" s="35" t="str">
        <f t="shared" si="11"/>
        <v>-</v>
      </c>
      <c r="DF6" s="35" t="str">
        <f t="shared" si="11"/>
        <v>-</v>
      </c>
      <c r="DG6" s="35">
        <f t="shared" si="11"/>
        <v>90.42</v>
      </c>
      <c r="DH6" s="34" t="str">
        <f>IF(DH7="","",IF(DH7="-","【-】","【"&amp;SUBSTITUTE(TEXT(DH7,"#,##0.00"),"-","△")&amp;"】"))</f>
        <v>【95.35】</v>
      </c>
      <c r="DI6" s="35" t="str">
        <f>IF(DI7="",NA(),DI7)</f>
        <v>-</v>
      </c>
      <c r="DJ6" s="35" t="str">
        <f t="shared" ref="DJ6:DR6" si="12">IF(DJ7="",NA(),DJ7)</f>
        <v>-</v>
      </c>
      <c r="DK6" s="35" t="str">
        <f t="shared" si="12"/>
        <v>-</v>
      </c>
      <c r="DL6" s="35" t="str">
        <f t="shared" si="12"/>
        <v>-</v>
      </c>
      <c r="DM6" s="35">
        <f t="shared" si="12"/>
        <v>3.58</v>
      </c>
      <c r="DN6" s="35" t="str">
        <f t="shared" si="12"/>
        <v>-</v>
      </c>
      <c r="DO6" s="35" t="str">
        <f t="shared" si="12"/>
        <v>-</v>
      </c>
      <c r="DP6" s="35" t="str">
        <f t="shared" si="12"/>
        <v>-</v>
      </c>
      <c r="DQ6" s="35" t="str">
        <f t="shared" si="12"/>
        <v>-</v>
      </c>
      <c r="DR6" s="35">
        <f t="shared" si="12"/>
        <v>29.23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1.37</v>
      </c>
      <c r="ED6" s="34" t="str">
        <f>IF(ED7="","",IF(ED7="-","【-】","【"&amp;SUBSTITUTE(TEXT(ED7,"#,##0.00"),"-","△")&amp;"】"))</f>
        <v>【5.90】</v>
      </c>
      <c r="EE6" s="35" t="str">
        <f>IF(EE7="",NA(),EE7)</f>
        <v>-</v>
      </c>
      <c r="EF6" s="35" t="str">
        <f t="shared" ref="EF6:EN6" si="14">IF(EF7="",NA(),EF7)</f>
        <v>-</v>
      </c>
      <c r="EG6" s="35" t="str">
        <f t="shared" si="14"/>
        <v>-</v>
      </c>
      <c r="EH6" s="35" t="str">
        <f t="shared" si="14"/>
        <v>-</v>
      </c>
      <c r="EI6" s="35">
        <f t="shared" si="14"/>
        <v>0.27</v>
      </c>
      <c r="EJ6" s="35" t="str">
        <f t="shared" si="14"/>
        <v>-</v>
      </c>
      <c r="EK6" s="35" t="str">
        <f t="shared" si="14"/>
        <v>-</v>
      </c>
      <c r="EL6" s="35" t="str">
        <f t="shared" si="14"/>
        <v>-</v>
      </c>
      <c r="EM6" s="35" t="str">
        <f t="shared" si="14"/>
        <v>-</v>
      </c>
      <c r="EN6" s="35">
        <f t="shared" si="14"/>
        <v>0.17</v>
      </c>
      <c r="EO6" s="34" t="str">
        <f>IF(EO7="","",IF(EO7="-","【-】","【"&amp;SUBSTITUTE(TEXT(EO7,"#,##0.00"),"-","△")&amp;"】"))</f>
        <v>【0.22】</v>
      </c>
    </row>
    <row r="7" spans="1:148" s="36" customFormat="1" x14ac:dyDescent="0.15">
      <c r="A7" s="28"/>
      <c r="B7" s="37">
        <v>2019</v>
      </c>
      <c r="C7" s="37">
        <v>14532</v>
      </c>
      <c r="D7" s="37">
        <v>46</v>
      </c>
      <c r="E7" s="37">
        <v>17</v>
      </c>
      <c r="F7" s="37">
        <v>1</v>
      </c>
      <c r="G7" s="37">
        <v>0</v>
      </c>
      <c r="H7" s="37" t="s">
        <v>95</v>
      </c>
      <c r="I7" s="37" t="s">
        <v>96</v>
      </c>
      <c r="J7" s="37" t="s">
        <v>97</v>
      </c>
      <c r="K7" s="37" t="s">
        <v>98</v>
      </c>
      <c r="L7" s="37" t="s">
        <v>99</v>
      </c>
      <c r="M7" s="37" t="s">
        <v>100</v>
      </c>
      <c r="N7" s="38" t="s">
        <v>101</v>
      </c>
      <c r="O7" s="38">
        <v>76.27</v>
      </c>
      <c r="P7" s="38">
        <v>84.4</v>
      </c>
      <c r="Q7" s="38">
        <v>81.8</v>
      </c>
      <c r="R7" s="38">
        <v>2200</v>
      </c>
      <c r="S7" s="38">
        <v>10239</v>
      </c>
      <c r="T7" s="38">
        <v>68.5</v>
      </c>
      <c r="U7" s="38">
        <v>149.47</v>
      </c>
      <c r="V7" s="38">
        <v>8597</v>
      </c>
      <c r="W7" s="38">
        <v>2.57</v>
      </c>
      <c r="X7" s="38">
        <v>3345.14</v>
      </c>
      <c r="Y7" s="38" t="s">
        <v>101</v>
      </c>
      <c r="Z7" s="38" t="s">
        <v>101</v>
      </c>
      <c r="AA7" s="38" t="s">
        <v>101</v>
      </c>
      <c r="AB7" s="38" t="s">
        <v>101</v>
      </c>
      <c r="AC7" s="38">
        <v>78.11</v>
      </c>
      <c r="AD7" s="38" t="s">
        <v>101</v>
      </c>
      <c r="AE7" s="38" t="s">
        <v>101</v>
      </c>
      <c r="AF7" s="38" t="s">
        <v>101</v>
      </c>
      <c r="AG7" s="38" t="s">
        <v>101</v>
      </c>
      <c r="AH7" s="38">
        <v>106.81</v>
      </c>
      <c r="AI7" s="38">
        <v>108.07</v>
      </c>
      <c r="AJ7" s="38" t="s">
        <v>101</v>
      </c>
      <c r="AK7" s="38" t="s">
        <v>101</v>
      </c>
      <c r="AL7" s="38" t="s">
        <v>101</v>
      </c>
      <c r="AM7" s="38" t="s">
        <v>101</v>
      </c>
      <c r="AN7" s="38">
        <v>50.38</v>
      </c>
      <c r="AO7" s="38" t="s">
        <v>101</v>
      </c>
      <c r="AP7" s="38" t="s">
        <v>101</v>
      </c>
      <c r="AQ7" s="38" t="s">
        <v>101</v>
      </c>
      <c r="AR7" s="38" t="s">
        <v>101</v>
      </c>
      <c r="AS7" s="38">
        <v>34.4</v>
      </c>
      <c r="AT7" s="38">
        <v>3.09</v>
      </c>
      <c r="AU7" s="38" t="s">
        <v>101</v>
      </c>
      <c r="AV7" s="38" t="s">
        <v>101</v>
      </c>
      <c r="AW7" s="38" t="s">
        <v>101</v>
      </c>
      <c r="AX7" s="38" t="s">
        <v>101</v>
      </c>
      <c r="AY7" s="38">
        <v>22.63</v>
      </c>
      <c r="AZ7" s="38" t="s">
        <v>101</v>
      </c>
      <c r="BA7" s="38" t="s">
        <v>101</v>
      </c>
      <c r="BB7" s="38" t="s">
        <v>101</v>
      </c>
      <c r="BC7" s="38" t="s">
        <v>101</v>
      </c>
      <c r="BD7" s="38">
        <v>68.17</v>
      </c>
      <c r="BE7" s="38">
        <v>69.540000000000006</v>
      </c>
      <c r="BF7" s="38" t="s">
        <v>101</v>
      </c>
      <c r="BG7" s="38" t="s">
        <v>101</v>
      </c>
      <c r="BH7" s="38" t="s">
        <v>101</v>
      </c>
      <c r="BI7" s="38" t="s">
        <v>101</v>
      </c>
      <c r="BJ7" s="38">
        <v>241.29</v>
      </c>
      <c r="BK7" s="38" t="s">
        <v>101</v>
      </c>
      <c r="BL7" s="38" t="s">
        <v>101</v>
      </c>
      <c r="BM7" s="38" t="s">
        <v>101</v>
      </c>
      <c r="BN7" s="38" t="s">
        <v>101</v>
      </c>
      <c r="BO7" s="38">
        <v>789.44</v>
      </c>
      <c r="BP7" s="38">
        <v>682.51</v>
      </c>
      <c r="BQ7" s="38" t="s">
        <v>101</v>
      </c>
      <c r="BR7" s="38" t="s">
        <v>101</v>
      </c>
      <c r="BS7" s="38" t="s">
        <v>101</v>
      </c>
      <c r="BT7" s="38" t="s">
        <v>101</v>
      </c>
      <c r="BU7" s="38">
        <v>82.61</v>
      </c>
      <c r="BV7" s="38" t="s">
        <v>101</v>
      </c>
      <c r="BW7" s="38" t="s">
        <v>101</v>
      </c>
      <c r="BX7" s="38" t="s">
        <v>101</v>
      </c>
      <c r="BY7" s="38" t="s">
        <v>101</v>
      </c>
      <c r="BZ7" s="38">
        <v>87.29</v>
      </c>
      <c r="CA7" s="38">
        <v>100.34</v>
      </c>
      <c r="CB7" s="38" t="s">
        <v>101</v>
      </c>
      <c r="CC7" s="38" t="s">
        <v>101</v>
      </c>
      <c r="CD7" s="38" t="s">
        <v>101</v>
      </c>
      <c r="CE7" s="38" t="s">
        <v>101</v>
      </c>
      <c r="CF7" s="38">
        <v>141.82</v>
      </c>
      <c r="CG7" s="38" t="s">
        <v>101</v>
      </c>
      <c r="CH7" s="38" t="s">
        <v>101</v>
      </c>
      <c r="CI7" s="38" t="s">
        <v>101</v>
      </c>
      <c r="CJ7" s="38" t="s">
        <v>101</v>
      </c>
      <c r="CK7" s="38">
        <v>176.67</v>
      </c>
      <c r="CL7" s="38">
        <v>136.15</v>
      </c>
      <c r="CM7" s="38" t="s">
        <v>101</v>
      </c>
      <c r="CN7" s="38" t="s">
        <v>101</v>
      </c>
      <c r="CO7" s="38" t="s">
        <v>101</v>
      </c>
      <c r="CP7" s="38" t="s">
        <v>101</v>
      </c>
      <c r="CQ7" s="38" t="s">
        <v>101</v>
      </c>
      <c r="CR7" s="38" t="s">
        <v>101</v>
      </c>
      <c r="CS7" s="38" t="s">
        <v>101</v>
      </c>
      <c r="CT7" s="38" t="s">
        <v>101</v>
      </c>
      <c r="CU7" s="38" t="s">
        <v>101</v>
      </c>
      <c r="CV7" s="38">
        <v>57.42</v>
      </c>
      <c r="CW7" s="38">
        <v>59.64</v>
      </c>
      <c r="CX7" s="38" t="s">
        <v>101</v>
      </c>
      <c r="CY7" s="38" t="s">
        <v>101</v>
      </c>
      <c r="CZ7" s="38" t="s">
        <v>101</v>
      </c>
      <c r="DA7" s="38" t="s">
        <v>101</v>
      </c>
      <c r="DB7" s="38">
        <v>99.97</v>
      </c>
      <c r="DC7" s="38" t="s">
        <v>101</v>
      </c>
      <c r="DD7" s="38" t="s">
        <v>101</v>
      </c>
      <c r="DE7" s="38" t="s">
        <v>101</v>
      </c>
      <c r="DF7" s="38" t="s">
        <v>101</v>
      </c>
      <c r="DG7" s="38">
        <v>90.42</v>
      </c>
      <c r="DH7" s="38">
        <v>95.35</v>
      </c>
      <c r="DI7" s="38" t="s">
        <v>101</v>
      </c>
      <c r="DJ7" s="38" t="s">
        <v>101</v>
      </c>
      <c r="DK7" s="38" t="s">
        <v>101</v>
      </c>
      <c r="DL7" s="38" t="s">
        <v>101</v>
      </c>
      <c r="DM7" s="38">
        <v>3.58</v>
      </c>
      <c r="DN7" s="38" t="s">
        <v>101</v>
      </c>
      <c r="DO7" s="38" t="s">
        <v>101</v>
      </c>
      <c r="DP7" s="38" t="s">
        <v>101</v>
      </c>
      <c r="DQ7" s="38" t="s">
        <v>101</v>
      </c>
      <c r="DR7" s="38">
        <v>29.23</v>
      </c>
      <c r="DS7" s="38">
        <v>38.57</v>
      </c>
      <c r="DT7" s="38" t="s">
        <v>101</v>
      </c>
      <c r="DU7" s="38" t="s">
        <v>101</v>
      </c>
      <c r="DV7" s="38" t="s">
        <v>101</v>
      </c>
      <c r="DW7" s="38" t="s">
        <v>101</v>
      </c>
      <c r="DX7" s="38">
        <v>0</v>
      </c>
      <c r="DY7" s="38" t="s">
        <v>101</v>
      </c>
      <c r="DZ7" s="38" t="s">
        <v>101</v>
      </c>
      <c r="EA7" s="38" t="s">
        <v>101</v>
      </c>
      <c r="EB7" s="38" t="s">
        <v>101</v>
      </c>
      <c r="EC7" s="38">
        <v>1.37</v>
      </c>
      <c r="ED7" s="38">
        <v>5.9</v>
      </c>
      <c r="EE7" s="38" t="s">
        <v>101</v>
      </c>
      <c r="EF7" s="38" t="s">
        <v>101</v>
      </c>
      <c r="EG7" s="38" t="s">
        <v>101</v>
      </c>
      <c r="EH7" s="38" t="s">
        <v>101</v>
      </c>
      <c r="EI7" s="38">
        <v>0.27</v>
      </c>
      <c r="EJ7" s="38" t="s">
        <v>101</v>
      </c>
      <c r="EK7" s="38" t="s">
        <v>101</v>
      </c>
      <c r="EL7" s="38" t="s">
        <v>101</v>
      </c>
      <c r="EM7" s="38" t="s">
        <v>101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2021-01-20T08:08:57Z</cp:lastPrinted>
  <dcterms:created xsi:type="dcterms:W3CDTF">2020-12-04T02:24:00Z</dcterms:created>
  <dcterms:modified xsi:type="dcterms:W3CDTF">2021-01-20T08:08:58Z</dcterms:modified>
  <cp:category/>
</cp:coreProperties>
</file>