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oda\Desktop\2021.01.14 公営企業に係る経営比較分析表（令和元年度決算）の分析等\"/>
    </mc:Choice>
  </mc:AlternateContent>
  <workbookProtection workbookAlgorithmName="SHA-512" workbookHashValue="Dd7S4RJbesgKjQBpkpxWY4l4UH40eRyXEk5xvedaR8K2RDTXdNxq1YjlljMWXDkic/2ZMaACzV+u+jebHUGRug==" workbookSaltValue="kV4TIATNTykL0K+kT63yyQ==" workbookSpinCount="100000" lockStructure="1"/>
  <bookViews>
    <workbookView xWindow="0" yWindow="0" windowWidth="28800" windowHeight="12345"/>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W10" i="4" s="1"/>
  <c r="P6" i="5"/>
  <c r="P10" i="4" s="1"/>
  <c r="O6" i="5"/>
  <c r="I10" i="4" s="1"/>
  <c r="N6" i="5"/>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E85" i="4"/>
  <c r="AT10" i="4"/>
  <c r="AL10" i="4"/>
  <c r="B10" i="4"/>
  <c r="BB8" i="4"/>
  <c r="AL8" i="4"/>
  <c r="AD8" i="4"/>
  <c r="W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<sst xmlns="http://schemas.openxmlformats.org/spreadsheetml/2006/main" count="228" uniqueCount="113">
  <si>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</si>
  <si>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</si>
  <si>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</si>
  <si>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</si>
  <si>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</si>
  <si>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</si>
  <si>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</si>
  <si>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</si>
  <si>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</si>
  <si>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</si>
  <si>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</si>
  <si>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</si>
  <si>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</si>
  <si>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</si>
  <si>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</si>
  <si>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</si>
  <si>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</si>
  <si>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</si>
  <si>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</si>
  <si>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</si>
  <si>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</si>
  <si>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</si>
  <si>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</si>
  <si>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</si>
  <si>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</si>
  <si>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</si>
  <si>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</si>
  <si>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</si>
  <si>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</si>
  <si>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</si>
  <si>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</si>
  <si>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</si>
  <si>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</si>
  <si>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</si>
  <si>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</si>
  <si>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</si>
  <si>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</si>
  <si>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</si>
  <si>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</si>
  <si>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</si>
  <si>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</si>
  <si>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</si>
  <si>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</si>
  <si>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</si>
  <si>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</si>
  <si>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</si>
  <si>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</si>
  <si>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</si>
  <si>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</si>
  <si>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</si>
  <si>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</si>
  <si>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</si>
  <si>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</si>
  <si>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</si>
  <si>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</si>
  <si>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</si>
  <si>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</si>
  <si>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</si>
  <si>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</si>
  <si>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</si>
  <si>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</si>
  <si>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</si>
  <si>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</si>
  <si>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</si>
  <si>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</si>
  <si>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</si>
  <si>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</si>
  <si>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</si>
  <si>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</si>
  <si>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</si>
  <si>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</si>
  <si>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</si>
  <si>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</si>
  <si>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</si>
  <si>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</si>
  <si>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</si>
  <si>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</si>
  <si>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</si>
  <si>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</si>
  <si>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</si>
  <si>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</si>
  <si>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</si>
  <si>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</si>
  <si>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</si>
  <si>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</si>
  <si>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</si>
  <si>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</si>
  <si>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</si>
  <si>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</si>
  <si>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</si>
  <si>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</si>
  <si>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</si>
  <si>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</si>
  <si>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東神楽町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</si>
  <si>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</si>
  <si>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</si>
  <si>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</si>
  <si>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</si>
  <si>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</si>
  <si>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</si>
  <si>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</si>
  <si>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</si>
  <si>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</si>
  <si>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</si>
  <si>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</si>
  <si>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</si>
  <si>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</si>
  <si>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</si>
  <si>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</si>
  <si>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</si>
  <si>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町の水道事業は、昭和60年の専用水道開始時からの資産の引き継ぎや開発者からの受贈により整備されているので、比較的新しい施設が多いが、地下水の水質悪化や水量の低下が見受けられることから、取水方法の検討や既存する専用水道施設の統廃合が必要であると考えています。</t>
    <rPh sb="1" eb="3">
      <t>ホンチョウ</t>
    </rPh>
    <rPh sb="4" eb="6">
      <t>スイドウ</t>
    </rPh>
    <rPh sb="6" eb="8">
      <t>ジギョウ</t>
    </rPh>
    <rPh sb="10" eb="12">
      <t>ショウワ</t>
    </rPh>
    <rPh sb="14" eb="15">
      <t>ネン</t>
    </rPh>
    <rPh sb="16" eb="18">
      <t>センヨウ</t>
    </rPh>
    <rPh sb="18" eb="20">
      <t>スイドウ</t>
    </rPh>
    <rPh sb="20" eb="22">
      <t>カイシ</t>
    </rPh>
    <rPh sb="22" eb="23">
      <t>ジ</t>
    </rPh>
    <rPh sb="26" eb="28">
      <t>シサン</t>
    </rPh>
    <rPh sb="29" eb="30">
      <t>ヒ</t>
    </rPh>
    <rPh sb="31" eb="32">
      <t>ツ</t>
    </rPh>
    <rPh sb="34" eb="37">
      <t>カイハツシャ</t>
    </rPh>
    <rPh sb="40" eb="42">
      <t>ジュゾウ</t>
    </rPh>
    <rPh sb="45" eb="47">
      <t>セイビ</t>
    </rPh>
    <rPh sb="55" eb="58">
      <t>ヒカクテキ</t>
    </rPh>
    <rPh sb="58" eb="59">
      <t>アタラ</t>
    </rPh>
    <rPh sb="61" eb="63">
      <t>シセツ</t>
    </rPh>
    <rPh sb="64" eb="65">
      <t>オオ</t>
    </rPh>
    <rPh sb="68" eb="71">
      <t>チカスイ</t>
    </rPh>
    <rPh sb="72" eb="74">
      <t>スイシツ</t>
    </rPh>
    <rPh sb="74" eb="76">
      <t>アッカ</t>
    </rPh>
    <rPh sb="77" eb="79">
      <t>スイリョウ</t>
    </rPh>
    <rPh sb="80" eb="82">
      <t>テイカ</t>
    </rPh>
    <rPh sb="83" eb="85">
      <t>ミウ</t>
    </rPh>
    <rPh sb="94" eb="96">
      <t>シュスイ</t>
    </rPh>
    <rPh sb="96" eb="98">
      <t>ホウホウ</t>
    </rPh>
    <rPh sb="99" eb="101">
      <t>ケントウ</t>
    </rPh>
    <rPh sb="102" eb="104">
      <t>キゾン</t>
    </rPh>
    <rPh sb="106" eb="108">
      <t>センヨウ</t>
    </rPh>
    <rPh sb="108" eb="110">
      <t>スイドウ</t>
    </rPh>
    <rPh sb="110" eb="112">
      <t>シセツ</t>
    </rPh>
    <rPh sb="113" eb="116">
      <t>トウハイゴウ</t>
    </rPh>
    <rPh sb="117" eb="119">
      <t>ヒツヨウ</t>
    </rPh>
    <rPh sb="123" eb="124">
      <t>カンガ</t>
    </rPh>
    <phoneticPr fontId="4"/>
  </si>
  <si>
    <t>　給水収益や一般会計繰入金等の収益で、維持管理費や支払利息等を賄えているが、料金水準が低いため繰出基準に定める事由以外の繰出金によって収入不足を補填していることから、今後は料金の見直しや普及率の向上を図る必要があると考えています。
　また、市街地地区の水道施設整備のため給水収益に対する企業債残高の割合が高くなっているが、整備後は普及率の向上に努め、給水人口の増加を図ります。</t>
    <rPh sb="1" eb="3">
      <t>キュウスイ</t>
    </rPh>
    <rPh sb="3" eb="5">
      <t>シュウエキ</t>
    </rPh>
    <rPh sb="6" eb="8">
      <t>イッパン</t>
    </rPh>
    <rPh sb="8" eb="10">
      <t>カイケイ</t>
    </rPh>
    <rPh sb="10" eb="12">
      <t>クリイレ</t>
    </rPh>
    <rPh sb="12" eb="13">
      <t>キン</t>
    </rPh>
    <rPh sb="13" eb="14">
      <t>ナド</t>
    </rPh>
    <rPh sb="15" eb="17">
      <t>シュウエキ</t>
    </rPh>
    <rPh sb="19" eb="21">
      <t>イジ</t>
    </rPh>
    <rPh sb="21" eb="23">
      <t>カンリ</t>
    </rPh>
    <rPh sb="23" eb="24">
      <t>ヒ</t>
    </rPh>
    <rPh sb="25" eb="27">
      <t>シハラ</t>
    </rPh>
    <rPh sb="27" eb="29">
      <t>リソク</t>
    </rPh>
    <rPh sb="29" eb="30">
      <t>ナド</t>
    </rPh>
    <rPh sb="31" eb="32">
      <t>マカナ</t>
    </rPh>
    <rPh sb="38" eb="40">
      <t>リョウキン</t>
    </rPh>
    <rPh sb="40" eb="42">
      <t>スイジュン</t>
    </rPh>
    <rPh sb="43" eb="44">
      <t>ヒク</t>
    </rPh>
    <rPh sb="47" eb="49">
      <t>クリダ</t>
    </rPh>
    <rPh sb="49" eb="51">
      <t>キジュン</t>
    </rPh>
    <rPh sb="52" eb="53">
      <t>サダ</t>
    </rPh>
    <rPh sb="55" eb="57">
      <t>ジユウ</t>
    </rPh>
    <rPh sb="57" eb="59">
      <t>イガイ</t>
    </rPh>
    <rPh sb="60" eb="62">
      <t>クリダ</t>
    </rPh>
    <rPh sb="62" eb="63">
      <t>キン</t>
    </rPh>
    <rPh sb="67" eb="69">
      <t>シュウニュウ</t>
    </rPh>
    <rPh sb="69" eb="71">
      <t>フソク</t>
    </rPh>
    <rPh sb="72" eb="74">
      <t>ホテン</t>
    </rPh>
    <rPh sb="83" eb="85">
      <t>コンゴ</t>
    </rPh>
    <rPh sb="86" eb="88">
      <t>リョウキン</t>
    </rPh>
    <rPh sb="89" eb="91">
      <t>ミナオ</t>
    </rPh>
    <rPh sb="93" eb="95">
      <t>フキュウ</t>
    </rPh>
    <rPh sb="95" eb="96">
      <t>リツ</t>
    </rPh>
    <rPh sb="97" eb="99">
      <t>コウジョウ</t>
    </rPh>
    <rPh sb="100" eb="101">
      <t>ハカ</t>
    </rPh>
    <rPh sb="102" eb="104">
      <t>ヒツヨウ</t>
    </rPh>
    <rPh sb="108" eb="109">
      <t>カンガ</t>
    </rPh>
    <rPh sb="120" eb="123">
      <t>シガイチ</t>
    </rPh>
    <rPh sb="123" eb="125">
      <t>チク</t>
    </rPh>
    <rPh sb="126" eb="128">
      <t>スイドウ</t>
    </rPh>
    <rPh sb="128" eb="130">
      <t>シセツ</t>
    </rPh>
    <rPh sb="130" eb="132">
      <t>セイビ</t>
    </rPh>
    <rPh sb="135" eb="137">
      <t>キュウスイ</t>
    </rPh>
    <rPh sb="137" eb="139">
      <t>シュウエキ</t>
    </rPh>
    <rPh sb="140" eb="141">
      <t>タイ</t>
    </rPh>
    <rPh sb="143" eb="145">
      <t>キギョウ</t>
    </rPh>
    <rPh sb="145" eb="146">
      <t>サイ</t>
    </rPh>
    <rPh sb="146" eb="148">
      <t>ザンダカ</t>
    </rPh>
    <rPh sb="149" eb="151">
      <t>ワリアイ</t>
    </rPh>
    <rPh sb="152" eb="153">
      <t>タカ</t>
    </rPh>
    <rPh sb="161" eb="163">
      <t>セイビ</t>
    </rPh>
    <rPh sb="163" eb="164">
      <t>ゴ</t>
    </rPh>
    <rPh sb="165" eb="167">
      <t>フキュウ</t>
    </rPh>
    <rPh sb="167" eb="168">
      <t>リツ</t>
    </rPh>
    <rPh sb="169" eb="171">
      <t>コウジョウ</t>
    </rPh>
    <rPh sb="172" eb="173">
      <t>ツト</t>
    </rPh>
    <rPh sb="175" eb="177">
      <t>キュウスイ</t>
    </rPh>
    <rPh sb="177" eb="179">
      <t>ジンコウ</t>
    </rPh>
    <rPh sb="180" eb="182">
      <t>ゾウカ</t>
    </rPh>
    <rPh sb="183" eb="184">
      <t>ハカ</t>
    </rPh>
    <phoneticPr fontId="4"/>
  </si>
  <si>
    <t>　平成29年度に策定した平成30年度から令和9年度までの10年間を対象とした経営戦略により、2地区（ひじり野地区、市街地地区）の給水区域のうち水道施設が整備未了の市街地地区について計画的に整備を進め、普及率の向上に向けた取り組みを進めていきます。
　また、料金水準が近郊に比べて低いため一般会計からの繰入金に依存していることから、料金の見直しを行い、企業会計として独立採算の確保に向けて務めてまいります。</t>
    <rPh sb="1" eb="3">
      <t>ヘイセイ</t>
    </rPh>
    <rPh sb="5" eb="7">
      <t>ネンド</t>
    </rPh>
    <rPh sb="8" eb="10">
      <t>サクテイ</t>
    </rPh>
    <rPh sb="12" eb="14">
      <t>ヘイセイ</t>
    </rPh>
    <rPh sb="16" eb="18">
      <t>ネンド</t>
    </rPh>
    <rPh sb="20" eb="22">
      <t>レイワ</t>
    </rPh>
    <rPh sb="23" eb="25">
      <t>ネンド</t>
    </rPh>
    <rPh sb="30" eb="32">
      <t>ネンカン</t>
    </rPh>
    <rPh sb="33" eb="35">
      <t>タイショウ</t>
    </rPh>
    <rPh sb="38" eb="40">
      <t>ケイエイ</t>
    </rPh>
    <rPh sb="40" eb="42">
      <t>センリャク</t>
    </rPh>
    <rPh sb="47" eb="49">
      <t>チク</t>
    </rPh>
    <rPh sb="53" eb="54">
      <t>ノ</t>
    </rPh>
    <rPh sb="54" eb="56">
      <t>チク</t>
    </rPh>
    <rPh sb="57" eb="60">
      <t>シガイチ</t>
    </rPh>
    <rPh sb="60" eb="62">
      <t>チク</t>
    </rPh>
    <rPh sb="64" eb="66">
      <t>キュウスイ</t>
    </rPh>
    <rPh sb="66" eb="68">
      <t>クイキ</t>
    </rPh>
    <rPh sb="71" eb="73">
      <t>スイドウ</t>
    </rPh>
    <rPh sb="73" eb="75">
      <t>シセツ</t>
    </rPh>
    <rPh sb="76" eb="78">
      <t>セイビ</t>
    </rPh>
    <rPh sb="78" eb="80">
      <t>ミリョウ</t>
    </rPh>
    <rPh sb="81" eb="84">
      <t>シガイチ</t>
    </rPh>
    <rPh sb="84" eb="86">
      <t>チク</t>
    </rPh>
    <rPh sb="90" eb="93">
      <t>ケイカクテキ</t>
    </rPh>
    <rPh sb="94" eb="96">
      <t>セイビ</t>
    </rPh>
    <rPh sb="97" eb="98">
      <t>スス</t>
    </rPh>
    <rPh sb="100" eb="102">
      <t>フキュウ</t>
    </rPh>
    <rPh sb="102" eb="103">
      <t>リツ</t>
    </rPh>
    <rPh sb="104" eb="106">
      <t>コウジョウ</t>
    </rPh>
    <rPh sb="107" eb="108">
      <t>ム</t>
    </rPh>
    <rPh sb="110" eb="111">
      <t>ト</t>
    </rPh>
    <rPh sb="112" eb="113">
      <t>ク</t>
    </rPh>
    <rPh sb="115" eb="116">
      <t>スス</t>
    </rPh>
    <rPh sb="128" eb="130">
      <t>リョウキン</t>
    </rPh>
    <rPh sb="130" eb="132">
      <t>スイジュン</t>
    </rPh>
    <rPh sb="133" eb="135">
      <t>キンコウ</t>
    </rPh>
    <rPh sb="136" eb="137">
      <t>クラ</t>
    </rPh>
    <rPh sb="139" eb="140">
      <t>ヒク</t>
    </rPh>
    <rPh sb="143" eb="145">
      <t>イッパン</t>
    </rPh>
    <rPh sb="145" eb="147">
      <t>カイケイ</t>
    </rPh>
    <rPh sb="150" eb="152">
      <t>クリイレ</t>
    </rPh>
    <rPh sb="152" eb="153">
      <t>キン</t>
    </rPh>
    <rPh sb="154" eb="156">
      <t>イゾン</t>
    </rPh>
    <rPh sb="165" eb="167">
      <t>リョウキン</t>
    </rPh>
    <rPh sb="168" eb="170">
      <t>ミナオ</t>
    </rPh>
    <rPh sb="172" eb="173">
      <t>オコナ</t>
    </rPh>
    <rPh sb="175" eb="177">
      <t>キギョウ</t>
    </rPh>
    <rPh sb="177" eb="179">
      <t>カイケイ</t>
    </rPh>
    <rPh sb="182" eb="184">
      <t>ドクリツ</t>
    </rPh>
    <rPh sb="184" eb="186">
      <t>サイサン</t>
    </rPh>
    <rPh sb="187" eb="189">
      <t>カクホ</t>
    </rPh>
    <rPh sb="190" eb="191">
      <t>ム</t>
    </rPh>
    <rPh sb="193" eb="19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</si>
</sst>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32-4621-AE56-1F754D16565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c:ext xmlns:c16="http://schemas.microsoft.com/office/drawing/2014/chart" uri="{C3380CC4-5D6E-409C-BE32-E72D297353CC}">
              <c16:uniqueId val="{00000001-9232-4621-AE56-1F754D16565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48.26</c:v>
                </c:pt>
                <c:pt idx="1">
                  <c:v>49.16</c:v>
                </c:pt>
                <c:pt idx="2">
                  <c:v>51.14</c:v>
                </c:pt>
                <c:pt idx="3">
                  <c:v>50.91</c:v>
                </c:pt>
                <c:pt idx="4">
                  <c:v>51.5</c:v>
                </c:pt>
              </c:numCache>
            </c:numRef>
          </c:val>
          <c:extLst>
            <c:ext xmlns:c16="http://schemas.microsoft.com/office/drawing/2014/chart" uri="{C3380CC4-5D6E-409C-BE32-E72D297353CC}">
              <c16:uniqueId val="{00000000-DE43-4567-854A-BB489ADE745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c:ext xmlns:c16="http://schemas.microsoft.com/office/drawing/2014/chart" uri="{C3380CC4-5D6E-409C-BE32-E72D297353CC}">
              <c16:uniqueId val="{00000001-DE43-4567-854A-BB489ADE745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98.58</c:v>
                </c:pt>
                <c:pt idx="1">
                  <c:v>98.75</c:v>
                </c:pt>
                <c:pt idx="2">
                  <c:v>97.02</c:v>
                </c:pt>
                <c:pt idx="3">
                  <c:v>96.46</c:v>
                </c:pt>
                <c:pt idx="4">
                  <c:v>96.09</c:v>
                </c:pt>
              </c:numCache>
            </c:numRef>
          </c:val>
          <c:extLst>
            <c:ext xmlns:c16="http://schemas.microsoft.com/office/drawing/2014/chart" uri="{C3380CC4-5D6E-409C-BE32-E72D297353CC}">
              <c16:uniqueId val="{00000000-B42D-42B8-99B0-E0EE33B7F13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c:ext xmlns:c16="http://schemas.microsoft.com/office/drawing/2014/chart" uri="{C3380CC4-5D6E-409C-BE32-E72D297353CC}">
              <c16:uniqueId val="{00000001-B42D-42B8-99B0-E0EE33B7F13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91.12</c:v>
                </c:pt>
                <c:pt idx="1">
                  <c:v>91.25</c:v>
                </c:pt>
                <c:pt idx="2">
                  <c:v>106.84</c:v>
                </c:pt>
                <c:pt idx="3">
                  <c:v>91.5</c:v>
                </c:pt>
                <c:pt idx="4">
                  <c:v>110.3</c:v>
                </c:pt>
              </c:numCache>
            </c:numRef>
          </c:val>
          <c:extLst>
            <c:ext xmlns:c16="http://schemas.microsoft.com/office/drawing/2014/chart" uri="{C3380CC4-5D6E-409C-BE32-E72D297353CC}">
              <c16:uniqueId val="{00000000-9AEA-47AF-926D-983AFEB89EB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c:ext xmlns:c16="http://schemas.microsoft.com/office/drawing/2014/chart" uri="{C3380CC4-5D6E-409C-BE32-E72D297353CC}">
              <c16:uniqueId val="{00000001-9AEA-47AF-926D-983AFEB89EB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35.99</c:v>
                </c:pt>
                <c:pt idx="1">
                  <c:v>39.14</c:v>
                </c:pt>
                <c:pt idx="2">
                  <c:v>41.77</c:v>
                </c:pt>
                <c:pt idx="3">
                  <c:v>44.66</c:v>
                </c:pt>
                <c:pt idx="4">
                  <c:v>47.15</c:v>
                </c:pt>
              </c:numCache>
            </c:numRef>
          </c:val>
          <c:extLst>
            <c:ext xmlns:c16="http://schemas.microsoft.com/office/drawing/2014/chart" uri="{C3380CC4-5D6E-409C-BE32-E72D297353CC}">
              <c16:uniqueId val="{00000000-66E8-47AD-8D08-8D9FE66AB80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c:ext xmlns:c16="http://schemas.microsoft.com/office/drawing/2014/chart" uri="{C3380CC4-5D6E-409C-BE32-E72D297353CC}">
              <c16:uniqueId val="{00000001-66E8-47AD-8D08-8D9FE66AB80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8E-4B67-A66C-1E119F76791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c:ext xmlns:c16="http://schemas.microsoft.com/office/drawing/2014/chart" uri="{C3380CC4-5D6E-409C-BE32-E72D297353CC}">
              <c16:uniqueId val="{00000001-F68E-4B67-A66C-1E119F76791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F8-4AE8-878D-2514566850A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c:ext xmlns:c16="http://schemas.microsoft.com/office/drawing/2014/chart" uri="{C3380CC4-5D6E-409C-BE32-E72D297353CC}">
              <c16:uniqueId val="{00000001-F8F8-4AE8-878D-2514566850A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167.12</c:v>
                </c:pt>
                <c:pt idx="1">
                  <c:v>154.44</c:v>
                </c:pt>
                <c:pt idx="2">
                  <c:v>132.52000000000001</c:v>
                </c:pt>
                <c:pt idx="3">
                  <c:v>119.59</c:v>
                </c:pt>
                <c:pt idx="4">
                  <c:v>106.58</c:v>
                </c:pt>
              </c:numCache>
            </c:numRef>
          </c:val>
          <c:extLst>
            <c:ext xmlns:c16="http://schemas.microsoft.com/office/drawing/2014/chart" uri="{C3380CC4-5D6E-409C-BE32-E72D297353CC}">
              <c16:uniqueId val="{00000000-9AC3-4356-A182-8773AC445A5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c:ext xmlns:c16="http://schemas.microsoft.com/office/drawing/2014/chart" uri="{C3380CC4-5D6E-409C-BE32-E72D297353CC}">
              <c16:uniqueId val="{00000001-9AC3-4356-A182-8773AC445A5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1108.95</c:v>
                </c:pt>
                <c:pt idx="1">
                  <c:v>1049.0999999999999</c:v>
                </c:pt>
                <c:pt idx="2">
                  <c:v>1123.0899999999999</c:v>
                </c:pt>
                <c:pt idx="3">
                  <c:v>1078.54</c:v>
                </c:pt>
                <c:pt idx="4">
                  <c:v>1020.39</c:v>
                </c:pt>
              </c:numCache>
            </c:numRef>
          </c:val>
          <c:extLst>
            <c:ext xmlns:c16="http://schemas.microsoft.com/office/drawing/2014/chart" uri="{C3380CC4-5D6E-409C-BE32-E72D297353CC}">
              <c16:uniqueId val="{00000000-64FB-4766-A572-0328F76E770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c:ext xmlns:c16="http://schemas.microsoft.com/office/drawing/2014/chart" uri="{C3380CC4-5D6E-409C-BE32-E72D297353CC}">
              <c16:uniqueId val="{00000001-64FB-4766-A572-0328F76E770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54.32</c:v>
                </c:pt>
                <c:pt idx="1">
                  <c:v>53.06</c:v>
                </c:pt>
                <c:pt idx="2">
                  <c:v>50.87</c:v>
                </c:pt>
                <c:pt idx="3">
                  <c:v>55.62</c:v>
                </c:pt>
                <c:pt idx="4">
                  <c:v>54.98</c:v>
                </c:pt>
              </c:numCache>
            </c:numRef>
          </c:val>
          <c:extLst>
            <c:ext xmlns:c16="http://schemas.microsoft.com/office/drawing/2014/chart" uri="{C3380CC4-5D6E-409C-BE32-E72D297353CC}">
              <c16:uniqueId val="{00000000-240A-4DCB-8CCA-41B5756A012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c:ext xmlns:c16="http://schemas.microsoft.com/office/drawing/2014/chart" uri="{C3380CC4-5D6E-409C-BE32-E72D297353CC}">
              <c16:uniqueId val="{00000001-240A-4DCB-8CCA-41B5756A012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245.07</c:v>
                </c:pt>
                <c:pt idx="1">
                  <c:v>251.45</c:v>
                </c:pt>
                <c:pt idx="2">
                  <c:v>261.44</c:v>
                </c:pt>
                <c:pt idx="3">
                  <c:v>239.46</c:v>
                </c:pt>
                <c:pt idx="4">
                  <c:v>242.06</c:v>
                </c:pt>
              </c:numCache>
            </c:numRef>
          </c:val>
          <c:extLst>
            <c:ext xmlns:c16="http://schemas.microsoft.com/office/drawing/2014/chart" uri="{C3380CC4-5D6E-409C-BE32-E72D297353CC}">
              <c16:uniqueId val="{00000000-A3F4-4FA5-A17C-9F5AF793AF4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c:ext xmlns:c16="http://schemas.microsoft.com/office/drawing/2014/chart" uri="{C3380CC4-5D6E-409C-BE32-E72D297353CC}">
              <c16:uniqueId val="{00000001-A3F4-4FA5-A17C-9F5AF793AF4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北海道　東神楽町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10239</v>
      </c>
      <c r="AM8" s="61"/>
      <c r="AN8" s="61"/>
      <c r="AO8" s="61"/>
      <c r="AP8" s="61"/>
      <c r="AQ8" s="61"/>
      <c r="AR8" s="61"/>
      <c r="AS8" s="61"/>
      <c r="AT8" s="52">
        <f>データ!$S$6</f>
        <v>68.5</v>
      </c>
      <c r="AU8" s="53"/>
      <c r="AV8" s="53"/>
      <c r="AW8" s="53"/>
      <c r="AX8" s="53"/>
      <c r="AY8" s="53"/>
      <c r="AZ8" s="53"/>
      <c r="BA8" s="53"/>
      <c r="BB8" s="54">
        <f>データ!$T$6</f>
        <v>149.47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55.71</v>
      </c>
      <c r="J10" s="53"/>
      <c r="K10" s="53"/>
      <c r="L10" s="53"/>
      <c r="M10" s="53"/>
      <c r="N10" s="53"/>
      <c r="O10" s="64"/>
      <c r="P10" s="54">
        <f>データ!$P$6</f>
        <v>67.2</v>
      </c>
      <c r="Q10" s="54"/>
      <c r="R10" s="54"/>
      <c r="S10" s="54"/>
      <c r="T10" s="54"/>
      <c r="U10" s="54"/>
      <c r="V10" s="54"/>
      <c r="W10" s="61">
        <f>データ!$Q$6</f>
        <v>2853</v>
      </c>
      <c r="X10" s="61"/>
      <c r="Y10" s="61"/>
      <c r="Z10" s="61"/>
      <c r="AA10" s="61"/>
      <c r="AB10" s="61"/>
      <c r="AC10" s="61"/>
      <c r="AD10" s="2"/>
      <c r="AE10" s="2"/>
      <c r="AF10" s="2"/>
      <c r="AG10" s="2"/>
      <c r="AH10" s="4"/>
      <c r="AI10" s="4"/>
      <c r="AJ10" s="4"/>
      <c r="AK10" s="4"/>
      <c r="AL10" s="61">
        <f>データ!$U$6</f>
        <v>6845</v>
      </c>
      <c r="AM10" s="61"/>
      <c r="AN10" s="61"/>
      <c r="AO10" s="61"/>
      <c r="AP10" s="61"/>
      <c r="AQ10" s="61"/>
      <c r="AR10" s="61"/>
      <c r="AS10" s="61"/>
      <c r="AT10" s="52">
        <f>データ!$V$6</f>
        <v>6.1</v>
      </c>
      <c r="AU10" s="53"/>
      <c r="AV10" s="53"/>
      <c r="AW10" s="53"/>
      <c r="AX10" s="53"/>
      <c r="AY10" s="53"/>
      <c r="AZ10" s="53"/>
      <c r="BA10" s="53"/>
      <c r="BB10" s="54">
        <f>データ!$W$6</f>
        <v>1122.1300000000001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A9pMH/M4394HwROFV/xWfQq7SfDRyBh8OipB3vMzeY7L3iAGyERNOSs/qdcRJkgYXHJEQl7j4Oel1Ha07YDgDA==" saltValue="d+0eFWQABxkTu7301iVdM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14532</v>
      </c>
      <c r="D6" s="34">
        <f t="shared" si="3"/>
        <v>46</v>
      </c>
      <c r="E6" s="34">
        <f t="shared" si="3"/>
        <v>1</v>
      </c>
      <c r="F6" s="34">
        <f t="shared" si="3"/>
        <v>0</v>
      </c>
      <c r="G6" s="34">
        <f t="shared" si="3"/>
        <v>1</v>
      </c>
      <c r="H6" s="34" t="str">
        <f t="shared" si="3"/>
        <v>北海道　東神楽町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55.71</v>
      </c>
      <c r="P6" s="35">
        <f t="shared" si="3"/>
        <v>67.2</v>
      </c>
      <c r="Q6" s="35">
        <f t="shared" si="3"/>
        <v>2853</v>
      </c>
      <c r="R6" s="35">
        <f t="shared" si="3"/>
        <v>10239</v>
      </c>
      <c r="S6" s="35">
        <f t="shared" si="3"/>
        <v>68.5</v>
      </c>
      <c r="T6" s="35">
        <f t="shared" si="3"/>
        <v>149.47</v>
      </c>
      <c r="U6" s="35">
        <f t="shared" si="3"/>
        <v>6845</v>
      </c>
      <c r="V6" s="35">
        <f t="shared" si="3"/>
        <v>6.1</v>
      </c>
      <c r="W6" s="35">
        <f t="shared" si="3"/>
        <v>1122.1300000000001</v>
      </c>
      <c r="X6" s="36">
        <f>IF(X7="",NA(),X7)</f>
        <v>91.12</v>
      </c>
      <c r="Y6" s="36">
        <f t="shared" ref="Y6:AG6" si="4">IF(Y7="",NA(),Y7)</f>
        <v>91.25</v>
      </c>
      <c r="Z6" s="36">
        <f t="shared" si="4"/>
        <v>106.84</v>
      </c>
      <c r="AA6" s="36">
        <f t="shared" si="4"/>
        <v>91.5</v>
      </c>
      <c r="AB6" s="36">
        <f t="shared" si="4"/>
        <v>110.3</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167.12</v>
      </c>
      <c r="AU6" s="36">
        <f t="shared" ref="AU6:BC6" si="6">IF(AU7="",NA(),AU7)</f>
        <v>154.44</v>
      </c>
      <c r="AV6" s="36">
        <f t="shared" si="6"/>
        <v>132.52000000000001</v>
      </c>
      <c r="AW6" s="36">
        <f t="shared" si="6"/>
        <v>119.59</v>
      </c>
      <c r="AX6" s="36">
        <f t="shared" si="6"/>
        <v>106.58</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1108.95</v>
      </c>
      <c r="BF6" s="36">
        <f t="shared" ref="BF6:BN6" si="7">IF(BF7="",NA(),BF7)</f>
        <v>1049.0999999999999</v>
      </c>
      <c r="BG6" s="36">
        <f t="shared" si="7"/>
        <v>1123.0899999999999</v>
      </c>
      <c r="BH6" s="36">
        <f t="shared" si="7"/>
        <v>1078.54</v>
      </c>
      <c r="BI6" s="36">
        <f t="shared" si="7"/>
        <v>1020.39</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54.32</v>
      </c>
      <c r="BQ6" s="36">
        <f t="shared" ref="BQ6:BY6" si="8">IF(BQ7="",NA(),BQ7)</f>
        <v>53.06</v>
      </c>
      <c r="BR6" s="36">
        <f t="shared" si="8"/>
        <v>50.87</v>
      </c>
      <c r="BS6" s="36">
        <f t="shared" si="8"/>
        <v>55.62</v>
      </c>
      <c r="BT6" s="36">
        <f t="shared" si="8"/>
        <v>54.98</v>
      </c>
      <c r="BU6" s="36">
        <f t="shared" si="8"/>
        <v>92.76</v>
      </c>
      <c r="BV6" s="36">
        <f t="shared" si="8"/>
        <v>93.28</v>
      </c>
      <c r="BW6" s="36">
        <f t="shared" si="8"/>
        <v>87.51</v>
      </c>
      <c r="BX6" s="36">
        <f t="shared" si="8"/>
        <v>84.77</v>
      </c>
      <c r="BY6" s="36">
        <f t="shared" si="8"/>
        <v>87.11</v>
      </c>
      <c r="BZ6" s="35" t="str">
        <f>IF(BZ7="","",IF(BZ7="-","【-】","【"&amp;SUBSTITUTE(TEXT(BZ7,"#,##0.00"),"-","△")&amp;"】"))</f>
        <v>【103.24】</v>
      </c>
      <c r="CA6" s="36">
        <f>IF(CA7="",NA(),CA7)</f>
        <v>245.07</v>
      </c>
      <c r="CB6" s="36">
        <f t="shared" ref="CB6:CJ6" si="9">IF(CB7="",NA(),CB7)</f>
        <v>251.45</v>
      </c>
      <c r="CC6" s="36">
        <f t="shared" si="9"/>
        <v>261.44</v>
      </c>
      <c r="CD6" s="36">
        <f t="shared" si="9"/>
        <v>239.46</v>
      </c>
      <c r="CE6" s="36">
        <f t="shared" si="9"/>
        <v>242.06</v>
      </c>
      <c r="CF6" s="36">
        <f t="shared" si="9"/>
        <v>208.67</v>
      </c>
      <c r="CG6" s="36">
        <f t="shared" si="9"/>
        <v>208.29</v>
      </c>
      <c r="CH6" s="36">
        <f t="shared" si="9"/>
        <v>218.42</v>
      </c>
      <c r="CI6" s="36">
        <f t="shared" si="9"/>
        <v>227.27</v>
      </c>
      <c r="CJ6" s="36">
        <f t="shared" si="9"/>
        <v>223.98</v>
      </c>
      <c r="CK6" s="35" t="str">
        <f>IF(CK7="","",IF(CK7="-","【-】","【"&amp;SUBSTITUTE(TEXT(CK7,"#,##0.00"),"-","△")&amp;"】"))</f>
        <v>【168.38】</v>
      </c>
      <c r="CL6" s="36">
        <f>IF(CL7="",NA(),CL7)</f>
        <v>48.26</v>
      </c>
      <c r="CM6" s="36">
        <f t="shared" ref="CM6:CU6" si="10">IF(CM7="",NA(),CM7)</f>
        <v>49.16</v>
      </c>
      <c r="CN6" s="36">
        <f t="shared" si="10"/>
        <v>51.14</v>
      </c>
      <c r="CO6" s="36">
        <f t="shared" si="10"/>
        <v>50.91</v>
      </c>
      <c r="CP6" s="36">
        <f t="shared" si="10"/>
        <v>51.5</v>
      </c>
      <c r="CQ6" s="36">
        <f t="shared" si="10"/>
        <v>49.08</v>
      </c>
      <c r="CR6" s="36">
        <f t="shared" si="10"/>
        <v>49.32</v>
      </c>
      <c r="CS6" s="36">
        <f t="shared" si="10"/>
        <v>50.24</v>
      </c>
      <c r="CT6" s="36">
        <f t="shared" si="10"/>
        <v>50.29</v>
      </c>
      <c r="CU6" s="36">
        <f t="shared" si="10"/>
        <v>49.64</v>
      </c>
      <c r="CV6" s="35" t="str">
        <f>IF(CV7="","",IF(CV7="-","【-】","【"&amp;SUBSTITUTE(TEXT(CV7,"#,##0.00"),"-","△")&amp;"】"))</f>
        <v>【60.00】</v>
      </c>
      <c r="CW6" s="36">
        <f>IF(CW7="",NA(),CW7)</f>
        <v>98.58</v>
      </c>
      <c r="CX6" s="36">
        <f t="shared" ref="CX6:DF6" si="11">IF(CX7="",NA(),CX7)</f>
        <v>98.75</v>
      </c>
      <c r="CY6" s="36">
        <f t="shared" si="11"/>
        <v>97.02</v>
      </c>
      <c r="CZ6" s="36">
        <f t="shared" si="11"/>
        <v>96.46</v>
      </c>
      <c r="DA6" s="36">
        <f t="shared" si="11"/>
        <v>96.09</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35.99</v>
      </c>
      <c r="DI6" s="36">
        <f t="shared" ref="DI6:DQ6" si="12">IF(DI7="",NA(),DI7)</f>
        <v>39.14</v>
      </c>
      <c r="DJ6" s="36">
        <f t="shared" si="12"/>
        <v>41.77</v>
      </c>
      <c r="DK6" s="36">
        <f t="shared" si="12"/>
        <v>44.66</v>
      </c>
      <c r="DL6" s="36">
        <f t="shared" si="12"/>
        <v>47.15</v>
      </c>
      <c r="DM6" s="36">
        <f t="shared" si="12"/>
        <v>47.44</v>
      </c>
      <c r="DN6" s="36">
        <f t="shared" si="12"/>
        <v>48.3</v>
      </c>
      <c r="DO6" s="36">
        <f t="shared" si="12"/>
        <v>45.14</v>
      </c>
      <c r="DP6" s="36">
        <f t="shared" si="12"/>
        <v>45.85</v>
      </c>
      <c r="DQ6" s="36">
        <f t="shared" si="12"/>
        <v>47.31</v>
      </c>
      <c r="DR6" s="35" t="str">
        <f>IF(DR7="","",IF(DR7="-","【-】","【"&amp;SUBSTITUTE(TEXT(DR7,"#,##0.00"),"-","△")&amp;"】"))</f>
        <v>【49.59】</v>
      </c>
      <c r="DS6" s="35">
        <f>IF(DS7="",NA(),DS7)</f>
        <v>0</v>
      </c>
      <c r="DT6" s="35">
        <f t="shared" ref="DT6:EB6" si="13">IF(DT7="",NA(),DT7)</f>
        <v>0</v>
      </c>
      <c r="DU6" s="35">
        <f t="shared" si="13"/>
        <v>0</v>
      </c>
      <c r="DV6" s="35">
        <f t="shared" si="13"/>
        <v>0</v>
      </c>
      <c r="DW6" s="35">
        <f t="shared" si="13"/>
        <v>0</v>
      </c>
      <c r="DX6" s="36">
        <f t="shared" si="13"/>
        <v>11.16</v>
      </c>
      <c r="DY6" s="36">
        <f t="shared" si="13"/>
        <v>12.43</v>
      </c>
      <c r="DZ6" s="36">
        <f t="shared" si="13"/>
        <v>13.58</v>
      </c>
      <c r="EA6" s="36">
        <f t="shared" si="13"/>
        <v>14.13</v>
      </c>
      <c r="EB6" s="36">
        <f t="shared" si="13"/>
        <v>16.77</v>
      </c>
      <c r="EC6" s="35" t="str">
        <f>IF(EC7="","",IF(EC7="-","【-】","【"&amp;SUBSTITUTE(TEXT(EC7,"#,##0.00"),"-","△")&amp;"】"))</f>
        <v>【19.44】</v>
      </c>
      <c r="ED6" s="35">
        <f>IF(ED7="",NA(),ED7)</f>
        <v>0</v>
      </c>
      <c r="EE6" s="35">
        <f t="shared" ref="EE6:EM6" si="14">IF(EE7="",NA(),EE7)</f>
        <v>0</v>
      </c>
      <c r="EF6" s="35">
        <f t="shared" si="14"/>
        <v>0</v>
      </c>
      <c r="EG6" s="35">
        <f t="shared" si="14"/>
        <v>0</v>
      </c>
      <c r="EH6" s="35">
        <f t="shared" si="14"/>
        <v>0</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15">
      <c r="A7" s="29"/>
      <c r="B7" s="38">
        <v>2019</v>
      </c>
      <c r="C7" s="38">
        <v>14532</v>
      </c>
      <c r="D7" s="38">
        <v>46</v>
      </c>
      <c r="E7" s="38">
        <v>1</v>
      </c>
      <c r="F7" s="38">
        <v>0</v>
      </c>
      <c r="G7" s="38">
        <v>1</v>
      </c>
      <c r="H7" s="38" t="s">
        <v>93</v>
      </c>
      <c r="I7" s="38" t="s">
        <v>94</v>
      </c>
      <c r="J7" s="38" t="s">
        <v>95</v>
      </c>
      <c r="K7" s="38" t="s">
        <v>96</v>
      </c>
      <c r="L7" s="38" t="s">
        <v>97</v>
      </c>
      <c r="M7" s="38" t="s">
        <v>98</v>
      </c>
      <c r="N7" s="39" t="s">
        <v>99</v>
      </c>
      <c r="O7" s="39">
        <v>55.71</v>
      </c>
      <c r="P7" s="39">
        <v>67.2</v>
      </c>
      <c r="Q7" s="39">
        <v>2853</v>
      </c>
      <c r="R7" s="39">
        <v>10239</v>
      </c>
      <c r="S7" s="39">
        <v>68.5</v>
      </c>
      <c r="T7" s="39">
        <v>149.47</v>
      </c>
      <c r="U7" s="39">
        <v>6845</v>
      </c>
      <c r="V7" s="39">
        <v>6.1</v>
      </c>
      <c r="W7" s="39">
        <v>1122.1300000000001</v>
      </c>
      <c r="X7" s="39">
        <v>91.12</v>
      </c>
      <c r="Y7" s="39">
        <v>91.25</v>
      </c>
      <c r="Z7" s="39">
        <v>106.84</v>
      </c>
      <c r="AA7" s="39">
        <v>91.5</v>
      </c>
      <c r="AB7" s="39">
        <v>110.3</v>
      </c>
      <c r="AC7" s="39">
        <v>106.62</v>
      </c>
      <c r="AD7" s="39">
        <v>107.95</v>
      </c>
      <c r="AE7" s="39">
        <v>104.47</v>
      </c>
      <c r="AF7" s="39">
        <v>103.81</v>
      </c>
      <c r="AG7" s="39">
        <v>104.35</v>
      </c>
      <c r="AH7" s="39">
        <v>112.01</v>
      </c>
      <c r="AI7" s="39">
        <v>0</v>
      </c>
      <c r="AJ7" s="39">
        <v>0</v>
      </c>
      <c r="AK7" s="39">
        <v>0</v>
      </c>
      <c r="AL7" s="39">
        <v>0</v>
      </c>
      <c r="AM7" s="39">
        <v>0</v>
      </c>
      <c r="AN7" s="39">
        <v>12.59</v>
      </c>
      <c r="AO7" s="39">
        <v>12.44</v>
      </c>
      <c r="AP7" s="39">
        <v>16.399999999999999</v>
      </c>
      <c r="AQ7" s="39">
        <v>25.66</v>
      </c>
      <c r="AR7" s="39">
        <v>21.69</v>
      </c>
      <c r="AS7" s="39">
        <v>1.08</v>
      </c>
      <c r="AT7" s="39">
        <v>167.12</v>
      </c>
      <c r="AU7" s="39">
        <v>154.44</v>
      </c>
      <c r="AV7" s="39">
        <v>132.52000000000001</v>
      </c>
      <c r="AW7" s="39">
        <v>119.59</v>
      </c>
      <c r="AX7" s="39">
        <v>106.58</v>
      </c>
      <c r="AY7" s="39">
        <v>416.14</v>
      </c>
      <c r="AZ7" s="39">
        <v>371.89</v>
      </c>
      <c r="BA7" s="39">
        <v>293.23</v>
      </c>
      <c r="BB7" s="39">
        <v>300.14</v>
      </c>
      <c r="BC7" s="39">
        <v>301.04000000000002</v>
      </c>
      <c r="BD7" s="39">
        <v>264.97000000000003</v>
      </c>
      <c r="BE7" s="39">
        <v>1108.95</v>
      </c>
      <c r="BF7" s="39">
        <v>1049.0999999999999</v>
      </c>
      <c r="BG7" s="39">
        <v>1123.0899999999999</v>
      </c>
      <c r="BH7" s="39">
        <v>1078.54</v>
      </c>
      <c r="BI7" s="39">
        <v>1020.39</v>
      </c>
      <c r="BJ7" s="39">
        <v>487.22</v>
      </c>
      <c r="BK7" s="39">
        <v>483.11</v>
      </c>
      <c r="BL7" s="39">
        <v>542.29999999999995</v>
      </c>
      <c r="BM7" s="39">
        <v>566.65</v>
      </c>
      <c r="BN7" s="39">
        <v>551.62</v>
      </c>
      <c r="BO7" s="39">
        <v>266.61</v>
      </c>
      <c r="BP7" s="39">
        <v>54.32</v>
      </c>
      <c r="BQ7" s="39">
        <v>53.06</v>
      </c>
      <c r="BR7" s="39">
        <v>50.87</v>
      </c>
      <c r="BS7" s="39">
        <v>55.62</v>
      </c>
      <c r="BT7" s="39">
        <v>54.98</v>
      </c>
      <c r="BU7" s="39">
        <v>92.76</v>
      </c>
      <c r="BV7" s="39">
        <v>93.28</v>
      </c>
      <c r="BW7" s="39">
        <v>87.51</v>
      </c>
      <c r="BX7" s="39">
        <v>84.77</v>
      </c>
      <c r="BY7" s="39">
        <v>87.11</v>
      </c>
      <c r="BZ7" s="39">
        <v>103.24</v>
      </c>
      <c r="CA7" s="39">
        <v>245.07</v>
      </c>
      <c r="CB7" s="39">
        <v>251.45</v>
      </c>
      <c r="CC7" s="39">
        <v>261.44</v>
      </c>
      <c r="CD7" s="39">
        <v>239.46</v>
      </c>
      <c r="CE7" s="39">
        <v>242.06</v>
      </c>
      <c r="CF7" s="39">
        <v>208.67</v>
      </c>
      <c r="CG7" s="39">
        <v>208.29</v>
      </c>
      <c r="CH7" s="39">
        <v>218.42</v>
      </c>
      <c r="CI7" s="39">
        <v>227.27</v>
      </c>
      <c r="CJ7" s="39">
        <v>223.98</v>
      </c>
      <c r="CK7" s="39">
        <v>168.38</v>
      </c>
      <c r="CL7" s="39">
        <v>48.26</v>
      </c>
      <c r="CM7" s="39">
        <v>49.16</v>
      </c>
      <c r="CN7" s="39">
        <v>51.14</v>
      </c>
      <c r="CO7" s="39">
        <v>50.91</v>
      </c>
      <c r="CP7" s="39">
        <v>51.5</v>
      </c>
      <c r="CQ7" s="39">
        <v>49.08</v>
      </c>
      <c r="CR7" s="39">
        <v>49.32</v>
      </c>
      <c r="CS7" s="39">
        <v>50.24</v>
      </c>
      <c r="CT7" s="39">
        <v>50.29</v>
      </c>
      <c r="CU7" s="39">
        <v>49.64</v>
      </c>
      <c r="CV7" s="39">
        <v>60</v>
      </c>
      <c r="CW7" s="39">
        <v>98.58</v>
      </c>
      <c r="CX7" s="39">
        <v>98.75</v>
      </c>
      <c r="CY7" s="39">
        <v>97.02</v>
      </c>
      <c r="CZ7" s="39">
        <v>96.46</v>
      </c>
      <c r="DA7" s="39">
        <v>96.09</v>
      </c>
      <c r="DB7" s="39">
        <v>79.3</v>
      </c>
      <c r="DC7" s="39">
        <v>79.34</v>
      </c>
      <c r="DD7" s="39">
        <v>78.650000000000006</v>
      </c>
      <c r="DE7" s="39">
        <v>77.73</v>
      </c>
      <c r="DF7" s="39">
        <v>78.09</v>
      </c>
      <c r="DG7" s="39">
        <v>89.8</v>
      </c>
      <c r="DH7" s="39">
        <v>35.99</v>
      </c>
      <c r="DI7" s="39">
        <v>39.14</v>
      </c>
      <c r="DJ7" s="39">
        <v>41.77</v>
      </c>
      <c r="DK7" s="39">
        <v>44.66</v>
      </c>
      <c r="DL7" s="39">
        <v>47.15</v>
      </c>
      <c r="DM7" s="39">
        <v>47.44</v>
      </c>
      <c r="DN7" s="39">
        <v>48.3</v>
      </c>
      <c r="DO7" s="39">
        <v>45.14</v>
      </c>
      <c r="DP7" s="39">
        <v>45.85</v>
      </c>
      <c r="DQ7" s="39">
        <v>47.31</v>
      </c>
      <c r="DR7" s="39">
        <v>49.59</v>
      </c>
      <c r="DS7" s="39">
        <v>0</v>
      </c>
      <c r="DT7" s="39">
        <v>0</v>
      </c>
      <c r="DU7" s="39">
        <v>0</v>
      </c>
      <c r="DV7" s="39">
        <v>0</v>
      </c>
      <c r="DW7" s="39">
        <v>0</v>
      </c>
      <c r="DX7" s="39">
        <v>11.16</v>
      </c>
      <c r="DY7" s="39">
        <v>12.43</v>
      </c>
      <c r="DZ7" s="39">
        <v>13.58</v>
      </c>
      <c r="EA7" s="39">
        <v>14.13</v>
      </c>
      <c r="EB7" s="39">
        <v>16.77</v>
      </c>
      <c r="EC7" s="39">
        <v>19.440000000000001</v>
      </c>
      <c r="ED7" s="39">
        <v>0</v>
      </c>
      <c r="EE7" s="39">
        <v>0</v>
      </c>
      <c r="EF7" s="39">
        <v>0</v>
      </c>
      <c r="EG7" s="39">
        <v>0</v>
      </c>
      <c r="EH7" s="39">
        <v>0</v>
      </c>
      <c r="EI7" s="39">
        <v>0.65</v>
      </c>
      <c r="EJ7" s="39">
        <v>0.46</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2021-01-20T08:08:30Z</cp:lastPrinted>
  <dcterms:created xsi:type="dcterms:W3CDTF">2020-12-04T02:01:51Z</dcterms:created>
  <dcterms:modified xsi:type="dcterms:W3CDTF">2021-01-20T08:08:35Z</dcterms:modified>
  <cp:category/>
</cp:coreProperties>
</file>