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全庁共有\まちづくり推進課\財政\18_財政状況資料集（財政状況等一覧表）\平成30年度決算\2020.02.25 平成３０年度財政状況資料集の作成及び提出\提出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W40"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<sst xmlns="http://schemas.openxmlformats.org/spreadsheetml/2006/main" count="1043" uniqueCount="596">
  <si>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</si>
  <si>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</si>
  <si>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</si>
  <si>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</si>
  <si>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</si>
  <si>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</si>
  <si>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</si>
  <si>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</si>
  <si>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</si>
  <si>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</si>
  <si>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</si>
  <si>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</si>
  <si>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</si>
  <si>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</si>
  <si>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</si>
  <si>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</si>
  <si>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</si>
  <si>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</si>
  <si>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</si>
  <si>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</si>
  <si>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</si>
  <si>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</si>
  <si>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</si>
  <si>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</si>
  <si>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</si>
  <si>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</si>
  <si>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</si>
  <si>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</si>
  <si>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</si>
  <si>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</si>
  <si>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</si>
  <si>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</si>
  <si>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</si>
  <si>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</si>
  <si>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</si>
  <si>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</si>
  <si>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</si>
  <si>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</si>
  <si>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</si>
  <si>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</si>
  <si>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</si>
  <si>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</si>
  <si>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</si>
  <si>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</si>
  <si>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</si>
  <si>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</si>
  <si>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</si>
  <si>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</si>
  <si>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</si>
  <si>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</si>
  <si>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</si>
  <si>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</si>
  <si>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</si>
  <si>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</si>
  <si>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</si>
  <si>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</si>
  <si>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</si>
  <si>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</si>
  <si>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</si>
  <si>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</si>
  <si>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</si>
  <si>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</si>
  <si>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</si>
  <si>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</si>
  <si>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</si>
  <si>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</si>
  <si>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</si>
  <si>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</si>
  <si>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</si>
  <si>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</si>
  <si>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</si>
  <si>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</si>
  <si>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</si>
  <si>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</si>
  <si>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</si>
  <si>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</si>
  <si>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</si>
  <si>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</si>
  <si>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</si>
  <si>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</si>
  <si>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</si>
  <si>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</si>
  <si>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</si>
  <si>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</si>
  <si>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</si>
  <si>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</si>
  <si>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</si>
  <si>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</si>
  <si>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</si>
  <si>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</si>
  <si>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</si>
  <si>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</si>
  <si>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</si>
  <si>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</si>
  <si>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</si>
  <si>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</si>
  <si>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</si>
  <si>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</si>
  <si>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東神楽町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</si>
  <si>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</si>
  <si>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</si>
  <si>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</si>
  <si>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</si>
  <si>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</si>
  <si>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</si>
  <si>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</si>
  <si>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</si>
  <si>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</si>
  <si>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</si>
  <si>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</si>
  <si>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</si>
  <si>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</si>
  <si>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</si>
  <si>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</si>
  <si>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</si>
  <si>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</si>
  <si>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</si>
  <si>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</si>
  <si>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</si>
  <si>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</si>
  <si>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</si>
  <si>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</si>
  <si>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</si>
  <si>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</si>
  <si>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</si>
  <si>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</si>
  <si>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</si>
  <si>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</si>
  <si>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</si>
  <si>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</si>
  <si>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</si>
  <si>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</si>
  <si>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</si>
  <si>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</si>
  <si>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</si>
  <si>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</si>
  <si>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</si>
  <si>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</si>
  <si>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</si>
  <si>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</si>
  <si>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</si>
  <si>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</si>
  <si>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</si>
  <si>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</si>
  <si>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</si>
  <si>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</si>
  <si>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</si>
  <si>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</si>
  <si>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</si>
  <si>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</si>
  <si>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</si>
  <si>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</si>
  <si>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</si>
  <si>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</si>
  <si>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</si>
  <si>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</si>
  <si>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</si>
  <si>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</si>
  <si>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</si>
  <si>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</si>
  <si>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</si>
  <si>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</si>
  <si>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</si>
  <si>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</si>
  <si>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</si>
  <si>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</si>
  <si>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</si>
  <si>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</si>
  <si>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</si>
  <si>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</si>
  <si>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</si>
  <si>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</si>
  <si>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</si>
  <si>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</si>
  <si>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</si>
  <si>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</si>
  <si>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</si>
  <si>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</si>
  <si>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</si>
  <si>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</si>
  <si>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</si>
  <si>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</si>
  <si>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</si>
  <si>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</si>
  <si>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</si>
  <si>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</si>
  <si>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</si>
  <si>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</si>
  <si>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</si>
  <si>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</si>
  <si>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</si>
  <si>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</si>
  <si>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</si>
  <si>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</si>
  <si>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</si>
  <si>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</si>
  <si>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</si>
  <si>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</si>
  <si>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</si>
  <si>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</si>
  <si>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</si>
  <si>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</si>
  <si>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</si>
  <si>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</si>
  <si>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</si>
  <si>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</si>
  <si>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</si>
  <si>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</si>
  <si>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</si>
  <si>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</si>
  <si>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</si>
  <si>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</si>
  <si>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</si>
  <si>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北海道東神楽町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</si>
  <si>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</si>
  <si>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</si>
  <si>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</si>
  <si>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</si>
  <si>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</si>
  <si>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</si>
  <si>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</si>
  <si>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</si>
  <si>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</si>
  <si>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</si>
  <si>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</si>
  <si>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</si>
  <si>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</si>
  <si>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</si>
  <si>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</si>
  <si>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</si>
  <si>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</si>
  <si>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</si>
  <si>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</si>
  <si>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</si>
  <si>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</si>
  <si>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</si>
  <si>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</si>
  <si>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</si>
  <si>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</si>
  <si>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</si>
  <si>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</si>
  <si>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</si>
  <si>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</si>
  <si>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</si>
  <si>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</si>
  <si>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</si>
  <si>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</si>
  <si>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</si>
  <si>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</si>
  <si>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</si>
  <si>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</si>
  <si>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</si>
  <si>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</si>
  <si>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</si>
  <si>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</si>
  <si>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</si>
  <si>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</si>
  <si>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</si>
  <si>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</si>
  <si>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</si>
  <si>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</si>
  <si>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</si>
  <si>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</si>
  <si>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</si>
  <si>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</si>
  <si>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</si>
  <si>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</si>
  <si>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</si>
  <si>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</si>
  <si>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</si>
  <si>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</si>
  <si>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</si>
  <si>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</si>
  <si>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</si>
  <si>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</si>
  <si>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</si>
  <si>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</si>
  <si>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</si>
  <si>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</si>
  <si>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</si>
  <si>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</si>
  <si>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</si>
  <si>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</si>
  <si>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</si>
  <si>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</si>
  <si>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</si>
  <si>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</si>
  <si>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</si>
  <si>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</si>
  <si>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</si>
  <si>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</si>
  <si>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</si>
  <si>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</si>
  <si>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</si>
  <si>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</si>
  <si>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</si>
  <si>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</si>
  <si>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</si>
  <si>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</si>
  <si>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</si>
  <si>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</si>
  <si>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</si>
  <si>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</si>
  <si>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</si>
  <si>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</si>
  <si>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</si>
  <si>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</si>
  <si>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</si>
  <si>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</si>
  <si>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</si>
  <si>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</si>
  <si>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</si>
  <si>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</si>
  <si>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</si>
  <si>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</si>
  <si>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</si>
  <si>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</si>
  <si>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</si>
  <si>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</si>
  <si>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</si>
  <si>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</si>
  <si>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</si>
  <si>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</si>
  <si>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</si>
  <si>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</si>
  <si>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</si>
  <si>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</si>
  <si>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</si>
  <si>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</si>
  <si>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</si>
  <si>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</si>
  <si>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</si>
  <si>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</si>
  <si>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</si>
  <si>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</si>
  <si>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</si>
  <si>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</si>
  <si>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</si>
  <si>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</si>
  <si>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</si>
  <si>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</si>
  <si>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</si>
  <si>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</si>
  <si>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</si>
  <si>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</si>
  <si>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</si>
  <si>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</si>
  <si>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</si>
  <si>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</si>
  <si>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</si>
  <si>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</si>
  <si>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</si>
  <si>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</si>
  <si>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</si>
  <si>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</si>
  <si>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</si>
  <si>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</si>
  <si>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</si>
  <si>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</si>
  <si>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</si>
  <si>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</si>
  <si>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</si>
  <si>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北海道東神楽町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</si>
  <si>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</si>
  <si>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</si>
  <si>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</si>
  <si>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</si>
  <si>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</si>
  <si>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</si>
  <si>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</si>
  <si>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</si>
  <si>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</si>
  <si>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</si>
  <si>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</si>
  <si>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</si>
  <si>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</si>
  <si>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</si>
  <si>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</si>
  <si>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</si>
  <si>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</si>
  <si>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</si>
  <si>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</si>
  <si>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</si>
  <si>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</si>
  <si>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</si>
  <si>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</si>
  <si>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</si>
  <si>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</si>
  <si>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</si>
  <si>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</si>
  <si>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</si>
  <si>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</si>
  <si>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</si>
  <si>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</si>
  <si>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</si>
  <si>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</si>
  <si>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国民健康保険特別会計診療施設勘定</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</si>
  <si>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</si>
  <si>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</si>
  <si>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</si>
  <si>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</si>
  <si>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</si>
  <si>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</si>
  <si>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</si>
  <si>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</si>
  <si>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</si>
  <si>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</si>
  <si>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</si>
  <si>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</si>
  <si>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</si>
  <si>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</si>
  <si>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</si>
  <si>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</si>
  <si>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</si>
  <si>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</si>
  <si>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</si>
  <si>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</si>
  <si>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</si>
  <si>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</si>
  <si>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</si>
  <si>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</si>
  <si>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</si>
  <si>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</si>
  <si>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</si>
  <si>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</si>
  <si>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</si>
  <si>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</si>
  <si>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</si>
  <si>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</si>
  <si>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</si>
  <si>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</si>
  <si>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</si>
  <si>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</si>
  <si>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</si>
  <si>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</si>
  <si>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</si>
  <si>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</si>
  <si>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</si>
  <si>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</si>
  <si>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</si>
  <si>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</si>
  <si>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</si>
  <si>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</si>
  <si>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</si>
  <si>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</si>
  <si>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</si>
  <si>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</si>
  <si>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</si>
  <si>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</si>
  <si>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</si>
  <si>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</si>
  <si>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</si>
  <si>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</si>
  <si>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</si>
  <si>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</si>
  <si>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</si>
  <si>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</si>
  <si>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</si>
  <si>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</si>
  <si>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</si>
  <si>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</si>
  <si>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</si>
  <si>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</si>
  <si>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国民健康保険特別会計診療施設勘定</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</si>
  <si>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</si>
  <si>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</si>
  <si>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</si>
  <si>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</si>
  <si>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</si>
  <si>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</si>
  <si>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</si>
  <si>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</si>
  <si>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</si>
  <si>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</si>
  <si>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</si>
  <si>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</si>
  <si>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</si>
  <si>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</si>
  <si>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</si>
  <si>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</si>
  <si>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</si>
  <si>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</si>
  <si>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</si>
  <si>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</si>
  <si>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</si>
  <si>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</si>
  <si>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</si>
  <si>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</si>
  <si>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</si>
  <si>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</si>
  <si>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</si>
  <si>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</si>
  <si>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</si>
  <si>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</si>
  <si>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</si>
  <si>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</si>
  <si>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</si>
  <si>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</si>
  <si>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</si>
  <si>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</si>
  <si>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</si>
  <si>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</si>
  <si>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</si>
  <si>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</si>
  <si>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</si>
  <si>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</si>
  <si>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</si>
  <si>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</si>
  <si>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</si>
  <si>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</si>
  <si>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</si>
  <si>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</si>
  <si>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</si>
  <si>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</si>
  <si>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</si>
  <si>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</si>
  <si>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</si>
  <si>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</si>
  <si>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</si>
  <si>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</si>
  <si>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</si>
  <si>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</si>
  <si>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</si>
  <si>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</si>
  <si>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</si>
  <si>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</si>
  <si>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</si>
  <si>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</si>
  <si>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</si>
  <si>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</si>
  <si>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</si>
  <si>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</si>
  <si>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</si>
  <si>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</si>
  <si>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</si>
  <si>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</si>
  <si>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</si>
  <si>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</si>
  <si>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</si>
  <si>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</si>
  <si>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</si>
  <si>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</si>
  <si>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</si>
  <si>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</si>
  <si>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</si>
  <si>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</si>
  <si>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</si>
  <si>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</si>
  <si>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</si>
  <si>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</si>
  <si>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</si>
  <si>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</si>
  <si>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</si>
  <si>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</si>
  <si>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</si>
  <si>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</si>
  <si>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</si>
  <si>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1.68</t>
  </si>
  <si>
    <t>▲ 2.96</t>
  </si>
  <si>
    <t>▲ 2.95</t>
  </si>
  <si>
    <t>▲ 1.31</t>
  </si>
  <si>
    <t>一般会計</t>
  </si>
  <si>
    <t>水道事業会計</t>
  </si>
  <si>
    <t>公共下水道特別会計</t>
  </si>
  <si>
    <t>国民健康保険特別会計診療施設勘定</t>
  </si>
  <si>
    <t>その他会計（赤字）</t>
  </si>
  <si>
    <t>その他会計（黒字）</t>
  </si>
  <si>
    <t>H25末</t>
    <phoneticPr fontId="5"/>
  </si>
  <si>
    <t>H26末</t>
    <phoneticPr fontId="5"/>
  </si>
  <si>
    <t>H27末</t>
    <phoneticPr fontId="5"/>
  </si>
  <si>
    <t>H28末</t>
    <phoneticPr fontId="5"/>
  </si>
  <si>
    <t>H29末</t>
    <phoneticPr fontId="5"/>
  </si>
  <si>
    <t>-</t>
    <phoneticPr fontId="2"/>
  </si>
  <si>
    <t>大雪清掃組合</t>
    <rPh sb="0" eb="2">
      <t>タイセツ</t>
    </rPh>
    <rPh sb="2" eb="4">
      <t>セイソウ</t>
    </rPh>
    <rPh sb="4" eb="6">
      <t>クミアイ</t>
    </rPh>
    <phoneticPr fontId="2"/>
  </si>
  <si>
    <t>大雪葬斎組合</t>
    <rPh sb="0" eb="2">
      <t>タイセツ</t>
    </rPh>
    <rPh sb="2" eb="3">
      <t>ソウ</t>
    </rPh>
    <rPh sb="3" eb="4">
      <t>サイ</t>
    </rPh>
    <rPh sb="4" eb="6">
      <t>クミアイ</t>
    </rPh>
    <phoneticPr fontId="2"/>
  </si>
  <si>
    <t>大雪消防組合</t>
    <rPh sb="0" eb="2">
      <t>タイセツ</t>
    </rPh>
    <rPh sb="2" eb="4">
      <t>ショウボウ</t>
    </rPh>
    <rPh sb="4" eb="6">
      <t>クミアイ</t>
    </rPh>
    <phoneticPr fontId="2"/>
  </si>
  <si>
    <t>大雪地区広域連合　一般会計</t>
    <rPh sb="0" eb="2">
      <t>タイセツ</t>
    </rPh>
    <rPh sb="2" eb="4">
      <t>チク</t>
    </rPh>
    <rPh sb="4" eb="6">
      <t>コウイキ</t>
    </rPh>
    <rPh sb="6" eb="8">
      <t>レンゴウ</t>
    </rPh>
    <rPh sb="9" eb="11">
      <t>イッパン</t>
    </rPh>
    <rPh sb="11" eb="13">
      <t>カイケイ</t>
    </rPh>
    <phoneticPr fontId="2"/>
  </si>
  <si>
    <t>大雪地区広域連合　介護保険特別会計</t>
    <rPh sb="0" eb="2">
      <t>タイセツ</t>
    </rPh>
    <rPh sb="2" eb="4">
      <t>チク</t>
    </rPh>
    <rPh sb="4" eb="6">
      <t>コウイキ</t>
    </rPh>
    <rPh sb="6" eb="8">
      <t>レンゴウ</t>
    </rPh>
    <rPh sb="9" eb="11">
      <t>カイゴ</t>
    </rPh>
    <rPh sb="11" eb="13">
      <t>ホケン</t>
    </rPh>
    <rPh sb="13" eb="15">
      <t>トクベツ</t>
    </rPh>
    <rPh sb="15" eb="17">
      <t>カイケイ</t>
    </rPh>
    <phoneticPr fontId="2"/>
  </si>
  <si>
    <t>大雪地区広域連合　国民健康保険特別会計</t>
    <rPh sb="0" eb="2">
      <t>タイセツ</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</si>
  <si>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大雪地区広域連合　後期高齢者医療特別会計</t>
    <rPh sb="0" eb="2">
      <t>タイセツ</t>
    </rPh>
    <rPh sb="2" eb="4">
      <t>チク</t>
    </rPh>
    <rPh sb="4" eb="6">
      <t>コウイキ</t>
    </rPh>
    <rPh sb="6" eb="8">
      <t>レンゴウ</t>
    </rPh>
    <rPh sb="9" eb="11">
      <t>コウキ</t>
    </rPh>
    <rPh sb="11" eb="14">
      <t>コウレイシャ</t>
    </rPh>
    <rPh sb="14" eb="16">
      <t>イリョウ</t>
    </rPh>
    <rPh sb="16" eb="18">
      <t>トクベツ</t>
    </rPh>
    <rPh sb="18" eb="20">
      <t>カイケイ</t>
    </rPh>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</si>
  <si>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</si>
  <si>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</si>
  <si>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t>
    <phoneticPr fontId="2"/>
  </si>
  <si>
    <t>-</t>
    <phoneticPr fontId="2"/>
  </si>
  <si>
    <t>-</t>
    <phoneticPr fontId="2"/>
  </si>
  <si>
    <t>-</t>
    <phoneticPr fontId="2"/>
  </si>
  <si>
    <t>東神楽町土地開発公社</t>
    <rPh sb="0" eb="4">
      <t>ヒガシカグラチョウ</t>
    </rPh>
    <rPh sb="4" eb="6">
      <t>トチ</t>
    </rPh>
    <rPh sb="6" eb="8">
      <t>カイハツ</t>
    </rPh>
    <rPh sb="8" eb="10">
      <t>コウシャ</t>
    </rPh>
    <phoneticPr fontId="2"/>
  </si>
  <si>
    <t>〇</t>
    <phoneticPr fontId="2"/>
  </si>
  <si>
    <t>-</t>
    <phoneticPr fontId="2"/>
  </si>
  <si>
    <t>公共施設整備基金</t>
    <rPh sb="0" eb="2">
      <t>コウキョウ</t>
    </rPh>
    <rPh sb="2" eb="4">
      <t>シセツ</t>
    </rPh>
    <rPh sb="4" eb="6">
      <t>セイビ</t>
    </rPh>
    <rPh sb="6" eb="8">
      <t>キキン</t>
    </rPh>
    <phoneticPr fontId="2"/>
  </si>
  <si>
    <t>大雪霊園管理基金</t>
    <rPh sb="0" eb="2">
      <t>タイセツ</t>
    </rPh>
    <rPh sb="2" eb="4">
      <t>レイエン</t>
    </rPh>
    <rPh sb="4" eb="6">
      <t>カンリ</t>
    </rPh>
    <rPh sb="6" eb="8">
      <t>キキン</t>
    </rPh>
    <phoneticPr fontId="2"/>
  </si>
  <si>
    <t>地域福祉基金</t>
    <rPh sb="0" eb="2">
      <t>チイキ</t>
    </rPh>
    <rPh sb="2" eb="4">
      <t>フクシ</t>
    </rPh>
    <rPh sb="4" eb="6">
      <t>キキン</t>
    </rPh>
    <phoneticPr fontId="2"/>
  </si>
  <si>
    <t>まちづくり基金</t>
    <rPh sb="5" eb="7">
      <t>キキン</t>
    </rPh>
    <phoneticPr fontId="2"/>
  </si>
  <si>
    <t>子ども基金</t>
    <rPh sb="0" eb="1">
      <t>コ</t>
    </rPh>
    <rPh sb="3" eb="5">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</si>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</sst>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75972</c:v>
                </c:pt>
                <c:pt idx="2">
                  <c:v>79466</c:v>
                </c:pt>
                <c:pt idx="3">
                  <c:v>90072</c:v>
                </c:pt>
                <c:pt idx="4">
                  <c:v>88328</c:v>
                </c:pt>
              </c:numCache>
            </c:numRef>
          </c:val>
          <c:smooth val="0"/>
          <c:extLst>
            <c:ext xmlns:c16="http://schemas.microsoft.com/office/drawing/2014/chart" uri="{C3380CC4-5D6E-409C-BE32-E72D297353CC}">
              <c16:uniqueId val="{00000000-9EA5-4E89-9FD4-93DBF220EA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46179</c:v>
                </c:pt>
                <c:pt idx="1">
                  <c:v>48447</c:v>
                </c:pt>
                <c:pt idx="2">
                  <c:v>80892</c:v>
                </c:pt>
                <c:pt idx="3">
                  <c:v>126317</c:v>
                </c:pt>
                <c:pt idx="4">
                  <c:v>98396</c:v>
                </c:pt>
              </c:numCache>
            </c:numRef>
          </c:val>
          <c:smooth val="0"/>
          <c:extLst>
            <c:ext xmlns:c16="http://schemas.microsoft.com/office/drawing/2014/chart" uri="{C3380CC4-5D6E-409C-BE32-E72D297353CC}">
              <c16:uniqueId val="{00000001-9EA5-4E89-9FD4-93DBF220EAA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8.09</c:v>
                </c:pt>
                <c:pt idx="1">
                  <c:v>4.67</c:v>
                </c:pt>
                <c:pt idx="2">
                  <c:v>6.48</c:v>
                </c:pt>
                <c:pt idx="3">
                  <c:v>5.2</c:v>
                </c:pt>
                <c:pt idx="4">
                  <c:v>6.14</c:v>
                </c:pt>
              </c:numCache>
            </c:numRef>
          </c:val>
          <c:extLst>
            <c:ext xmlns:c16="http://schemas.microsoft.com/office/drawing/2014/chart" uri="{C3380CC4-5D6E-409C-BE32-E72D297353CC}">
              <c16:uniqueId val="{00000000-416F-48FA-A473-7A26060318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22.83</c:v>
                </c:pt>
                <c:pt idx="1">
                  <c:v>27.6</c:v>
                </c:pt>
                <c:pt idx="2">
                  <c:v>23.11</c:v>
                </c:pt>
                <c:pt idx="3">
                  <c:v>20.95</c:v>
                </c:pt>
                <c:pt idx="4">
                  <c:v>18.34</c:v>
                </c:pt>
              </c:numCache>
            </c:numRef>
          </c:val>
          <c:extLst>
            <c:ext xmlns:c16="http://schemas.microsoft.com/office/drawing/2014/chart" uri="{C3380CC4-5D6E-409C-BE32-E72D297353CC}">
              <c16:uniqueId val="{00000001-416F-48FA-A473-7A26060318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-1.68</c:v>
                </c:pt>
                <c:pt idx="1">
                  <c:v>1.99</c:v>
                </c:pt>
                <c:pt idx="2">
                  <c:v>-2.96</c:v>
                </c:pt>
                <c:pt idx="3">
                  <c:v>-2.95</c:v>
                </c:pt>
                <c:pt idx="4">
                  <c:v>-1.31</c:v>
                </c:pt>
              </c:numCache>
            </c:numRef>
          </c:val>
          <c:smooth val="0"/>
          <c:extLst>
            <c:ext xmlns:c16="http://schemas.microsoft.com/office/drawing/2014/chart" uri="{C3380CC4-5D6E-409C-BE32-E72D297353CC}">
              <c16:uniqueId val="{00000002-416F-48FA-A473-7A26060318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0.02</c:v>
                </c:pt>
                <c:pt idx="4">
                  <c:v>#N/A</c:v>
                </c:pt>
                <c:pt idx="5">
                  <c:v>0</c:v>
                </c:pt>
                <c:pt idx="6">
                  <c:v>0</c:v>
                </c:pt>
                <c:pt idx="7">
                  <c:v>0</c:v>
                </c:pt>
                <c:pt idx="8">
                  <c:v>0</c:v>
                </c:pt>
                <c:pt idx="9">
                  <c:v>0</c:v>
                </c:pt>
              </c:numCache>
            </c:numRef>
          </c:val>
          <c:extLst>
            <c:ext xmlns:c16="http://schemas.microsoft.com/office/drawing/2014/chart" uri="{C3380CC4-5D6E-409C-BE32-E72D297353CC}">
              <c16:uniqueId val="{00000000-E14D-4263-9B02-072EFA134E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4D-4263-9B02-072EFA134E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14D-4263-9B02-072EFA134E7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14D-4263-9B02-072EFA134E7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14D-4263-9B02-072EFA134E7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14D-4263-9B02-072EFA134E7F}"/>
            </c:ext>
          </c:extLst>
        </c:ser>
        <c:ser>
          <c:idx val="6"/>
          <c:order val="6"/>
          <c:tx>
            <c:strRef>
              <c:f>データシート!$A$33</c:f>
              <c:strCache>
                <c:ptCount val="1"/>
                <c:pt idx="0">
                  <c:v>国民健康保険特別会計診療施設勘定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0.54</c:v>
                </c:pt>
                <c:pt idx="2">
                  <c:v>#N/A</c:v>
                </c:pt>
                <c:pt idx="3">
                  <c:v>0.74</c:v>
                </c:pt>
                <c:pt idx="4">
                  <c:v>#N/A</c:v>
                </c:pt>
                <c:pt idx="5">
                  <c:v>0.46</c:v>
                </c:pt>
                <c:pt idx="6">
                  <c:v>#N/A</c:v>
                </c:pt>
                <c:pt idx="7">
                  <c:v>0.24</c:v>
                </c:pt>
                <c:pt idx="8">
                  <c:v>#N/A</c:v>
                </c:pt>
                <c:pt idx="9">
                  <c:v>0.22</c:v>
                </c:pt>
              </c:numCache>
            </c:numRef>
          </c:val>
          <c:extLst>
            <c:ext xmlns:c16="http://schemas.microsoft.com/office/drawing/2014/chart" uri="{C3380CC4-5D6E-409C-BE32-E72D297353CC}">
              <c16:uniqueId val="{00000006-E14D-4263-9B02-072EFA134E7F}"/>
            </c:ext>
          </c:extLst>
        </c:ser>
        <c:ser>
          <c:idx val="7"/>
          <c:order val="7"/>
          <c:tx>
            <c:strRef>
              <c:f>データシート!$A$34</c:f>
              <c:strCache>
                <c:ptCount val="1"/>
                <c:pt idx="0">
                  <c:v>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0.49</c:v>
                </c:pt>
                <c:pt idx="2">
                  <c:v>#N/A</c:v>
                </c:pt>
                <c:pt idx="3">
                  <c:v>0.14000000000000001</c:v>
                </c:pt>
                <c:pt idx="4">
                  <c:v>#N/A</c:v>
                </c:pt>
                <c:pt idx="5">
                  <c:v>0.12</c:v>
                </c:pt>
                <c:pt idx="6">
                  <c:v>#N/A</c:v>
                </c:pt>
                <c:pt idx="7">
                  <c:v>0.19</c:v>
                </c:pt>
                <c:pt idx="8">
                  <c:v>#N/A</c:v>
                </c:pt>
                <c:pt idx="9">
                  <c:v>1.79</c:v>
                </c:pt>
              </c:numCache>
            </c:numRef>
          </c:val>
          <c:extLst>
            <c:ext xmlns:c16="http://schemas.microsoft.com/office/drawing/2014/chart" uri="{C3380CC4-5D6E-409C-BE32-E72D297353CC}">
              <c16:uniqueId val="{00000007-E14D-4263-9B02-072EFA134E7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3.61</c:v>
                </c:pt>
                <c:pt idx="2">
                  <c:v>#N/A</c:v>
                </c:pt>
                <c:pt idx="3">
                  <c:v>2.85</c:v>
                </c:pt>
                <c:pt idx="4">
                  <c:v>#N/A</c:v>
                </c:pt>
                <c:pt idx="5">
                  <c:v>2.65</c:v>
                </c:pt>
                <c:pt idx="6">
                  <c:v>#N/A</c:v>
                </c:pt>
                <c:pt idx="7">
                  <c:v>2.75</c:v>
                </c:pt>
                <c:pt idx="8">
                  <c:v>#N/A</c:v>
                </c:pt>
                <c:pt idx="9">
                  <c:v>2.08</c:v>
                </c:pt>
              </c:numCache>
            </c:numRef>
          </c:val>
          <c:extLst>
            <c:ext xmlns:c16="http://schemas.microsoft.com/office/drawing/2014/chart" uri="{C3380CC4-5D6E-409C-BE32-E72D297353CC}">
              <c16:uniqueId val="{00000008-E14D-4263-9B02-072EFA134E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8.09</c:v>
                </c:pt>
                <c:pt idx="2">
                  <c:v>#N/A</c:v>
                </c:pt>
                <c:pt idx="3">
                  <c:v>4.67</c:v>
                </c:pt>
                <c:pt idx="4">
                  <c:v>#N/A</c:v>
                </c:pt>
                <c:pt idx="5">
                  <c:v>6.47</c:v>
                </c:pt>
                <c:pt idx="6">
                  <c:v>#N/A</c:v>
                </c:pt>
                <c:pt idx="7">
                  <c:v>5.2</c:v>
                </c:pt>
                <c:pt idx="8">
                  <c:v>#N/A</c:v>
                </c:pt>
                <c:pt idx="9">
                  <c:v>6.14</c:v>
                </c:pt>
              </c:numCache>
            </c:numRef>
          </c:val>
          <c:extLst>
            <c:ext xmlns:c16="http://schemas.microsoft.com/office/drawing/2014/chart" uri="{C3380CC4-5D6E-409C-BE32-E72D297353CC}">
              <c16:uniqueId val="{00000009-E14D-4263-9B02-072EFA134E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560</c:v>
                </c:pt>
                <c:pt idx="5">
                  <c:v>549</c:v>
                </c:pt>
                <c:pt idx="8">
                  <c:v>506</c:v>
                </c:pt>
                <c:pt idx="11">
                  <c:v>524</c:v>
                </c:pt>
                <c:pt idx="14">
                  <c:v>521</c:v>
                </c:pt>
              </c:numCache>
            </c:numRef>
          </c:val>
          <c:extLst>
            <c:ext xmlns:c16="http://schemas.microsoft.com/office/drawing/2014/chart" uri="{C3380CC4-5D6E-409C-BE32-E72D297353CC}">
              <c16:uniqueId val="{00000000-ECC9-48C1-854F-110DEE9423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C9-48C1-854F-110DEE9423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c:v>
                </c:pt>
                <c:pt idx="3">
                  <c:v>23</c:v>
                </c:pt>
                <c:pt idx="6">
                  <c:v>25</c:v>
                </c:pt>
                <c:pt idx="9">
                  <c:v>38</c:v>
                </c:pt>
                <c:pt idx="12">
                  <c:v>39</c:v>
                </c:pt>
              </c:numCache>
            </c:numRef>
          </c:val>
          <c:extLst>
            <c:ext xmlns:c16="http://schemas.microsoft.com/office/drawing/2014/chart" uri="{C3380CC4-5D6E-409C-BE32-E72D297353CC}">
              <c16:uniqueId val="{00000002-ECC9-48C1-854F-110DEE9423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28</c:v>
                </c:pt>
                <c:pt idx="6">
                  <c:v>27</c:v>
                </c:pt>
                <c:pt idx="9">
                  <c:v>27</c:v>
                </c:pt>
                <c:pt idx="12">
                  <c:v>22</c:v>
                </c:pt>
              </c:numCache>
            </c:numRef>
          </c:val>
          <c:extLst>
            <c:ext xmlns:c16="http://schemas.microsoft.com/office/drawing/2014/chart" uri="{C3380CC4-5D6E-409C-BE32-E72D297353CC}">
              <c16:uniqueId val="{00000003-ECC9-48C1-854F-110DEE9423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137</c:v>
                </c:pt>
                <c:pt idx="3">
                  <c:v>125</c:v>
                </c:pt>
                <c:pt idx="6">
                  <c:v>122</c:v>
                </c:pt>
                <c:pt idx="9">
                  <c:v>131</c:v>
                </c:pt>
                <c:pt idx="12">
                  <c:v>102</c:v>
                </c:pt>
              </c:numCache>
            </c:numRef>
          </c:val>
          <c:extLst>
            <c:ext xmlns:c16="http://schemas.microsoft.com/office/drawing/2014/chart" uri="{C3380CC4-5D6E-409C-BE32-E72D297353CC}">
              <c16:uniqueId val="{00000004-ECC9-48C1-854F-110DEE9423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C9-48C1-854F-110DEE9423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C9-48C1-854F-110DEE9423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634</c:v>
                </c:pt>
                <c:pt idx="3">
                  <c:v>614</c:v>
                </c:pt>
                <c:pt idx="6">
                  <c:v>593</c:v>
                </c:pt>
                <c:pt idx="9">
                  <c:v>591</c:v>
                </c:pt>
                <c:pt idx="12">
                  <c:v>592</c:v>
                </c:pt>
              </c:numCache>
            </c:numRef>
          </c:val>
          <c:extLst>
            <c:ext xmlns:c16="http://schemas.microsoft.com/office/drawing/2014/chart" uri="{C3380CC4-5D6E-409C-BE32-E72D297353CC}">
              <c16:uniqueId val="{00000007-ECC9-48C1-854F-110DEE9423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257</c:v>
                </c:pt>
                <c:pt idx="2">
                  <c:v>#N/A</c:v>
                </c:pt>
                <c:pt idx="3">
                  <c:v>#N/A</c:v>
                </c:pt>
                <c:pt idx="4">
                  <c:v>241</c:v>
                </c:pt>
                <c:pt idx="5">
                  <c:v>#N/A</c:v>
                </c:pt>
                <c:pt idx="6">
                  <c:v>#N/A</c:v>
                </c:pt>
                <c:pt idx="7">
                  <c:v>261</c:v>
                </c:pt>
                <c:pt idx="8">
                  <c:v>#N/A</c:v>
                </c:pt>
                <c:pt idx="9">
                  <c:v>#N/A</c:v>
                </c:pt>
                <c:pt idx="10">
                  <c:v>263</c:v>
                </c:pt>
                <c:pt idx="11">
                  <c:v>#N/A</c:v>
                </c:pt>
                <c:pt idx="12">
                  <c:v>#N/A</c:v>
                </c:pt>
                <c:pt idx="13">
                  <c:v>234</c:v>
                </c:pt>
                <c:pt idx="14">
                  <c:v>#N/A</c:v>
                </c:pt>
              </c:numCache>
            </c:numRef>
          </c:val>
          <c:smooth val="0"/>
          <c:extLst>
            <c:ext xmlns:c16="http://schemas.microsoft.com/office/drawing/2014/chart" uri="{C3380CC4-5D6E-409C-BE32-E72D297353CC}">
              <c16:uniqueId val="{00000008-ECC9-48C1-854F-110DEE9423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4389</c:v>
                </c:pt>
                <c:pt idx="5">
                  <c:v>4224</c:v>
                </c:pt>
                <c:pt idx="8">
                  <c:v>4268</c:v>
                </c:pt>
                <c:pt idx="11">
                  <c:v>4691</c:v>
                </c:pt>
                <c:pt idx="14">
                  <c:v>4740</c:v>
                </c:pt>
              </c:numCache>
            </c:numRef>
          </c:val>
          <c:extLst>
            <c:ext xmlns:c16="http://schemas.microsoft.com/office/drawing/2014/chart" uri="{C3380CC4-5D6E-409C-BE32-E72D297353CC}">
              <c16:uniqueId val="{00000000-E3A3-4E29-85B4-86DFBD5EDA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977</c:v>
                </c:pt>
                <c:pt idx="5">
                  <c:v>933</c:v>
                </c:pt>
                <c:pt idx="8">
                  <c:v>992</c:v>
                </c:pt>
                <c:pt idx="11">
                  <c:v>1088</c:v>
                </c:pt>
                <c:pt idx="14">
                  <c:v>1065</c:v>
                </c:pt>
              </c:numCache>
            </c:numRef>
          </c:val>
          <c:extLst>
            <c:ext xmlns:c16="http://schemas.microsoft.com/office/drawing/2014/chart" uri="{C3380CC4-5D6E-409C-BE32-E72D297353CC}">
              <c16:uniqueId val="{00000001-E3A3-4E29-85B4-86DFBD5EDA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1432</c:v>
                </c:pt>
                <c:pt idx="5">
                  <c:v>1639</c:v>
                </c:pt>
                <c:pt idx="8">
                  <c:v>1529</c:v>
                </c:pt>
                <c:pt idx="11">
                  <c:v>1451</c:v>
                </c:pt>
                <c:pt idx="14">
                  <c:v>1383</c:v>
                </c:pt>
              </c:numCache>
            </c:numRef>
          </c:val>
          <c:extLst>
            <c:ext xmlns:c16="http://schemas.microsoft.com/office/drawing/2014/chart" uri="{C3380CC4-5D6E-409C-BE32-E72D297353CC}">
              <c16:uniqueId val="{00000002-E3A3-4E29-85B4-86DFBD5EDA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A3-4E29-85B4-86DFBD5EDA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A3-4E29-85B4-86DFBD5EDA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36</c:v>
                </c:pt>
                <c:pt idx="3">
                  <c:v>9</c:v>
                </c:pt>
                <c:pt idx="6">
                  <c:v>0</c:v>
                </c:pt>
                <c:pt idx="9">
                  <c:v>0</c:v>
                </c:pt>
                <c:pt idx="12">
                  <c:v>0</c:v>
                </c:pt>
              </c:numCache>
            </c:numRef>
          </c:val>
          <c:extLst>
            <c:ext xmlns:c16="http://schemas.microsoft.com/office/drawing/2014/chart" uri="{C3380CC4-5D6E-409C-BE32-E72D297353CC}">
              <c16:uniqueId val="{00000005-E3A3-4E29-85B4-86DFBD5EDA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542</c:v>
                </c:pt>
                <c:pt idx="3">
                  <c:v>476</c:v>
                </c:pt>
                <c:pt idx="6">
                  <c:v>454</c:v>
                </c:pt>
                <c:pt idx="9">
                  <c:v>424</c:v>
                </c:pt>
                <c:pt idx="12">
                  <c:v>397</c:v>
                </c:pt>
              </c:numCache>
            </c:numRef>
          </c:val>
          <c:extLst>
            <c:ext xmlns:c16="http://schemas.microsoft.com/office/drawing/2014/chart" uri="{C3380CC4-5D6E-409C-BE32-E72D297353CC}">
              <c16:uniqueId val="{00000006-E3A3-4E29-85B4-86DFBD5EDA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182</c:v>
                </c:pt>
                <c:pt idx="3">
                  <c:v>263</c:v>
                </c:pt>
                <c:pt idx="6">
                  <c:v>234</c:v>
                </c:pt>
                <c:pt idx="9">
                  <c:v>206</c:v>
                </c:pt>
                <c:pt idx="12">
                  <c:v>197</c:v>
                </c:pt>
              </c:numCache>
            </c:numRef>
          </c:val>
          <c:extLst>
            <c:ext xmlns:c16="http://schemas.microsoft.com/office/drawing/2014/chart" uri="{C3380CC4-5D6E-409C-BE32-E72D297353CC}">
              <c16:uniqueId val="{00000007-E3A3-4E29-85B4-86DFBD5EDA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1582</c:v>
                </c:pt>
                <c:pt idx="3">
                  <c:v>1423</c:v>
                </c:pt>
                <c:pt idx="6">
                  <c:v>1270</c:v>
                </c:pt>
                <c:pt idx="9">
                  <c:v>1216</c:v>
                </c:pt>
                <c:pt idx="12">
                  <c:v>1178</c:v>
                </c:pt>
              </c:numCache>
            </c:numRef>
          </c:val>
          <c:extLst>
            <c:ext xmlns:c16="http://schemas.microsoft.com/office/drawing/2014/chart" uri="{C3380CC4-5D6E-409C-BE32-E72D297353CC}">
              <c16:uniqueId val="{00000008-E3A3-4E29-85B4-86DFBD5EDA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439</c:v>
                </c:pt>
                <c:pt idx="3">
                  <c:v>409</c:v>
                </c:pt>
                <c:pt idx="6">
                  <c:v>424</c:v>
                </c:pt>
                <c:pt idx="9">
                  <c:v>379</c:v>
                </c:pt>
                <c:pt idx="12">
                  <c:v>327</c:v>
                </c:pt>
              </c:numCache>
            </c:numRef>
          </c:val>
          <c:extLst>
            <c:ext xmlns:c16="http://schemas.microsoft.com/office/drawing/2014/chart" uri="{C3380CC4-5D6E-409C-BE32-E72D297353CC}">
              <c16:uniqueId val="{00000009-E3A3-4E29-85B4-86DFBD5EDA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5027</c:v>
                </c:pt>
                <c:pt idx="3">
                  <c:v>4816</c:v>
                </c:pt>
                <c:pt idx="6">
                  <c:v>4793</c:v>
                </c:pt>
                <c:pt idx="9">
                  <c:v>5250</c:v>
                </c:pt>
                <c:pt idx="12">
                  <c:v>5483</c:v>
                </c:pt>
              </c:numCache>
            </c:numRef>
          </c:val>
          <c:extLst>
            <c:ext xmlns:c16="http://schemas.microsoft.com/office/drawing/2014/chart" uri="{C3380CC4-5D6E-409C-BE32-E72D297353CC}">
              <c16:uniqueId val="{0000000A-E3A3-4E29-85B4-86DFBD5EDA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1011</c:v>
                </c:pt>
                <c:pt idx="2">
                  <c:v>#N/A</c:v>
                </c:pt>
                <c:pt idx="3">
                  <c:v>#N/A</c:v>
                </c:pt>
                <c:pt idx="4">
                  <c:v>600</c:v>
                </c:pt>
                <c:pt idx="5">
                  <c:v>#N/A</c:v>
                </c:pt>
                <c:pt idx="6">
                  <c:v>#N/A</c:v>
                </c:pt>
                <c:pt idx="7">
                  <c:v>386</c:v>
                </c:pt>
                <c:pt idx="8">
                  <c:v>#N/A</c:v>
                </c:pt>
                <c:pt idx="9">
                  <c:v>#N/A</c:v>
                </c:pt>
                <c:pt idx="10">
                  <c:v>245</c:v>
                </c:pt>
                <c:pt idx="11">
                  <c:v>#N/A</c:v>
                </c:pt>
                <c:pt idx="12">
                  <c:v>#N/A</c:v>
                </c:pt>
                <c:pt idx="13">
                  <c:v>393</c:v>
                </c:pt>
                <c:pt idx="14">
                  <c:v>#N/A</c:v>
                </c:pt>
              </c:numCache>
            </c:numRef>
          </c:val>
          <c:smooth val="0"/>
          <c:extLst>
            <c:ext xmlns:c16="http://schemas.microsoft.com/office/drawing/2014/chart" uri="{C3380CC4-5D6E-409C-BE32-E72D297353CC}">
              <c16:uniqueId val="{0000000B-E3A3-4E29-85B4-86DFBD5EDA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743</c:v>
                </c:pt>
                <c:pt idx="1">
                  <c:v>685</c:v>
                </c:pt>
                <c:pt idx="2">
                  <c:v>608</c:v>
                </c:pt>
              </c:numCache>
            </c:numRef>
          </c:val>
          <c:extLst>
            <c:ext xmlns:c16="http://schemas.microsoft.com/office/drawing/2014/chart" uri="{C3380CC4-5D6E-409C-BE32-E72D297353CC}">
              <c16:uniqueId val="{00000000-43AA-4D8B-BC00-9D752B54D4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79</c:v>
                </c:pt>
                <c:pt idx="1">
                  <c:v>79</c:v>
                </c:pt>
                <c:pt idx="2">
                  <c:v>79</c:v>
                </c:pt>
              </c:numCache>
            </c:numRef>
          </c:val>
          <c:extLst>
            <c:ext xmlns:c16="http://schemas.microsoft.com/office/drawing/2014/chart" uri="{C3380CC4-5D6E-409C-BE32-E72D297353CC}">
              <c16:uniqueId val="{00000001-43AA-4D8B-BC00-9D752B54D4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707</c:v>
                </c:pt>
                <c:pt idx="1">
                  <c:v>688</c:v>
                </c:pt>
                <c:pt idx="2">
                  <c:v>696</c:v>
                </c:pt>
              </c:numCache>
            </c:numRef>
          </c:val>
          <c:extLst>
            <c:ext xmlns:c16="http://schemas.microsoft.com/office/drawing/2014/chart" uri="{C3380CC4-5D6E-409C-BE32-E72D297353CC}">
              <c16:uniqueId val="{00000002-43AA-4D8B-BC00-9D752B54D4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平成初期からの人口増加に伴う生活基盤整備、公共施設整備により公債費償還額ピーク（平成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年度）を迎えたが、その後は繰上償還を実施していることもあり元利償還額は年々減少傾向にある。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一方で、民間保育園設置に係る整備資金の償還金補給など債務負担行為設定による支出額が増加している。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今後も普通建設事業費の年次平準化や町債の新規発行を抑制するなど将来負担を見据えた財政健全化に努めていく。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町債のうち満期一括償還の借入はありません。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老朽化による施設整備を行った結果、地方債残高は増加傾向にあるが、債務負担行為に基づく支出予定額や公営企業債等繰入見込額の減少により将来負担比率は減少傾向にある。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今後も財政調整基金など充当可能基金の確保、新規地方債の発行抑制など将来負担軽減のため、行財政改革を進め財政の健全化に努めていく。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北海道東神楽町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財源不足により毎年、財政調整基金の取崩しを行っているため、基金残高は減少傾向にある。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事務事業の見直しや長期的視野に立った計画的な積み立て・取崩しを行い基金残高の減少に努めていく。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公共施設整備基金：公共施設の計画的な改修及び緊急な整備に要する経費に充てるための設置基金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まちづくり基金：快適で活力あるまちづくりに要する経費に充てるための設置基金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子ども基金：町民が安心して子どもを産み育て、子どもが健やかに育つ環境整備に要する経費に充てるための設置基金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まちづくり基金：ふるさと納税を原資とした基金であり、活力あるまちづくりを行うため積み立て、取崩しを行っているが、平成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年度は取崩し額が積立額を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万円程度少なかったため基金残高が増加している。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公共施設整備基金：老朽化した本庁舎や公共施設の集約化・複合化のため公共施設整備基金を活用した建設事業が実施されることから基金を大きく取り崩すことになる。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年々財源不足により財政調整基金の取崩しを行い事務事業の実施を行っているため、基金残高が減少している。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今後も財源不足による取崩しが予想されるが、事務事業の見直しなど長期的視野に立った計画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的な積み立てを行い財政運営を行っていく。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健全な財政運営のため町債の償還費に充てるため設置している基金であるが、町債の満期一括償還がないため増減はほぼない。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年度間の償還計画を踏まえ基金利息分を毎年積み立てていく。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10,321
10,272
68.50
6,600,459
6,368,661
203,628
3,315,447
5,482,610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大規模な宅地造成・分譲が完売し、人口は自然増減、社会増減により微減傾向にある。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自主財源である住民税等は前年に比べ増加しているが、類似団体平均を下回っている。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今後も収納対策室での滞納処分、強制執行など税・料の徴収強化を図り、歳入の確保に努めていく。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26307</xdr:rowOff>
    </xdr:to>
    <xdr:cxnSp macro="">
      <xdr:nvCxnSpPr>
        <xdr:cNvPr id="70" name="直線コネクタ 69"/>
        <xdr:cNvCxnSpPr/>
      </xdr:nvCxnSpPr>
      <xdr:spPr>
        <a:xfrm flipV="1">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xdr:cNvCxnSpPr/>
      </xdr:nvCxnSpPr>
      <xdr:spPr>
        <a:xfrm flipV="1">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49288</xdr:rowOff>
    </xdr:to>
    <xdr:cxnSp macro="">
      <xdr:nvCxnSpPr>
        <xdr:cNvPr id="76" name="直線コネクタ 75"/>
        <xdr:cNvCxnSpPr/>
      </xdr:nvCxnSpPr>
      <xdr:spPr>
        <a:xfrm flipV="1">
          <a:off x="2336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公債費償還額の減少など義務的経費の削減を一層行っていることから、類似団体平均を下回っている。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今後においても事務事業の見直しや事務の効率化を図り経常経費の削減に努めていく。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49022</xdr:rowOff>
    </xdr:to>
    <xdr:cxnSp macro="">
      <xdr:nvCxnSpPr>
        <xdr:cNvPr id="131" name="直線コネクタ 130"/>
        <xdr:cNvCxnSpPr/>
      </xdr:nvCxnSpPr>
      <xdr:spPr>
        <a:xfrm flipV="1">
          <a:off x="4114800" y="1089152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49022</xdr:rowOff>
    </xdr:to>
    <xdr:cxnSp macro="">
      <xdr:nvCxnSpPr>
        <xdr:cNvPr id="134" name="直線コネクタ 133"/>
        <xdr:cNvCxnSpPr/>
      </xdr:nvCxnSpPr>
      <xdr:spPr>
        <a:xfrm>
          <a:off x="3225800" y="1095425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63</xdr:row>
      <xdr:rowOff>152908</xdr:rowOff>
    </xdr:to>
    <xdr:cxnSp macro="">
      <xdr:nvCxnSpPr>
        <xdr:cNvPr id="137" name="直線コネクタ 136"/>
        <xdr:cNvCxnSpPr/>
      </xdr:nvCxnSpPr>
      <xdr:spPr>
        <a:xfrm>
          <a:off x="2336800" y="109011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63</xdr:row>
      <xdr:rowOff>143256</xdr:rowOff>
    </xdr:to>
    <xdr:cxnSp macro="">
      <xdr:nvCxnSpPr>
        <xdr:cNvPr id="140" name="直線コネクタ 139"/>
        <xdr:cNvCxnSpPr/>
      </xdr:nvCxnSpPr>
      <xdr:spPr>
        <a:xfrm flipV="1">
          <a:off x="1447800" y="109011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43" name="フローチャート: 判断 142"/>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8653</xdr:rowOff>
    </xdr:from>
    <xdr:ext cx="762000" cy="259045"/>
    <xdr:sp macro="" textlink="">
      <xdr:nvSpPr>
        <xdr:cNvPr id="144" name="テキスト ボックス 143"/>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0" name="楕円 149"/>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1"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2" name="楕円 151"/>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53" name="テキスト ボックス 152"/>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102108</xdr:rowOff>
    </xdr:from>
    <xdr:to>
      <xdr:col>15</xdr:col>
      <xdr:colOff>133350</xdr:colOff>
      <xdr:row>64</xdr:row>
      <xdr:rowOff>32258</xdr:rowOff>
    </xdr:to>
    <xdr:sp macro="" textlink="">
      <xdr:nvSpPr>
        <xdr:cNvPr id="154" name="楕円 153"/>
        <xdr:cNvSpPr/>
      </xdr:nvSpPr>
      <xdr:spPr>
        <a:xfrm>
          <a:off x="3175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55" name="テキスト ボックス 154"/>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6" name="楕円 155"/>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57" name="テキスト ボックス 156"/>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8" name="楕円 157"/>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7383</xdr:rowOff>
    </xdr:from>
    <xdr:ext cx="762000" cy="259045"/>
    <xdr:sp macro="" textlink="">
      <xdr:nvSpPr>
        <xdr:cNvPr id="159" name="テキスト ボックス 158"/>
        <xdr:cNvSpPr txBox="1"/>
      </xdr:nvSpPr>
      <xdr:spPr>
        <a:xfrm>
          <a:off x="1066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除排雪などの維持補修費に係る経費が要因で類似団体平均を上回っている。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人件費や人口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人当たりの職員数は類似団体平均と比較しても若干高い傾向にあるが、事務事業の効率化を図り適正な定員管理に努めている。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140864</xdr:rowOff>
    </xdr:from>
    <xdr:to>
      <xdr:col>23</xdr:col>
      <xdr:colOff>133350</xdr:colOff>
      <xdr:row>82</xdr:row>
      <xdr:rowOff>142948</xdr:rowOff>
    </xdr:to>
    <xdr:cxnSp macro="">
      <xdr:nvCxnSpPr>
        <xdr:cNvPr id="194" name="直線コネクタ 193"/>
        <xdr:cNvCxnSpPr/>
      </xdr:nvCxnSpPr>
      <xdr:spPr>
        <a:xfrm flipV="1">
          <a:off x="4114800" y="14199764"/>
          <a:ext cx="8382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92480</xdr:rowOff>
    </xdr:from>
    <xdr:to>
      <xdr:col>19</xdr:col>
      <xdr:colOff>133350</xdr:colOff>
      <xdr:row>82</xdr:row>
      <xdr:rowOff>142948</xdr:rowOff>
    </xdr:to>
    <xdr:cxnSp macro="">
      <xdr:nvCxnSpPr>
        <xdr:cNvPr id="197" name="直線コネクタ 196"/>
        <xdr:cNvCxnSpPr/>
      </xdr:nvCxnSpPr>
      <xdr:spPr>
        <a:xfrm>
          <a:off x="3225800" y="14151380"/>
          <a:ext cx="889000" cy="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69886</xdr:rowOff>
    </xdr:from>
    <xdr:to>
      <xdr:col>15</xdr:col>
      <xdr:colOff>82550</xdr:colOff>
      <xdr:row>82</xdr:row>
      <xdr:rowOff>92480</xdr:rowOff>
    </xdr:to>
    <xdr:cxnSp macro="">
      <xdr:nvCxnSpPr>
        <xdr:cNvPr id="200" name="直線コネクタ 199"/>
        <xdr:cNvCxnSpPr/>
      </xdr:nvCxnSpPr>
      <xdr:spPr>
        <a:xfrm>
          <a:off x="2336800" y="14128786"/>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68518</xdr:rowOff>
    </xdr:from>
    <xdr:to>
      <xdr:col>11</xdr:col>
      <xdr:colOff>31750</xdr:colOff>
      <xdr:row>82</xdr:row>
      <xdr:rowOff>69886</xdr:rowOff>
    </xdr:to>
    <xdr:cxnSp macro="">
      <xdr:nvCxnSpPr>
        <xdr:cNvPr id="203" name="直線コネクタ 202"/>
        <xdr:cNvCxnSpPr/>
      </xdr:nvCxnSpPr>
      <xdr:spPr>
        <a:xfrm>
          <a:off x="1447800" y="14127418"/>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90064</xdr:rowOff>
    </xdr:from>
    <xdr:to>
      <xdr:col>23</xdr:col>
      <xdr:colOff>184150</xdr:colOff>
      <xdr:row>83</xdr:row>
      <xdr:rowOff>20214</xdr:rowOff>
    </xdr:to>
    <xdr:sp macro="" textlink="">
      <xdr:nvSpPr>
        <xdr:cNvPr id="213" name="楕円 212"/>
        <xdr:cNvSpPr/>
      </xdr:nvSpPr>
      <xdr:spPr>
        <a:xfrm>
          <a:off x="4902200" y="141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62141</xdr:rowOff>
    </xdr:from>
    <xdr:ext cx="762000" cy="259045"/>
    <xdr:sp macro="" textlink="">
      <xdr:nvSpPr>
        <xdr:cNvPr id="214" name="人件費・物件費等の状況該当値テキスト"/>
        <xdr:cNvSpPr txBox="1"/>
      </xdr:nvSpPr>
      <xdr:spPr>
        <a:xfrm>
          <a:off x="5041900" y="1412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92148</xdr:rowOff>
    </xdr:from>
    <xdr:to>
      <xdr:col>19</xdr:col>
      <xdr:colOff>184150</xdr:colOff>
      <xdr:row>83</xdr:row>
      <xdr:rowOff>22298</xdr:rowOff>
    </xdr:to>
    <xdr:sp macro="" textlink="">
      <xdr:nvSpPr>
        <xdr:cNvPr id="215" name="楕円 214"/>
        <xdr:cNvSpPr/>
      </xdr:nvSpPr>
      <xdr:spPr>
        <a:xfrm>
          <a:off x="4064000" y="141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7075</xdr:rowOff>
    </xdr:from>
    <xdr:ext cx="736600" cy="259045"/>
    <xdr:sp macro="" textlink="">
      <xdr:nvSpPr>
        <xdr:cNvPr id="216" name="テキスト ボックス 215"/>
        <xdr:cNvSpPr txBox="1"/>
      </xdr:nvSpPr>
      <xdr:spPr>
        <a:xfrm>
          <a:off x="3733800" y="1423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41680</xdr:rowOff>
    </xdr:from>
    <xdr:to>
      <xdr:col>15</xdr:col>
      <xdr:colOff>133350</xdr:colOff>
      <xdr:row>82</xdr:row>
      <xdr:rowOff>143280</xdr:rowOff>
    </xdr:to>
    <xdr:sp macro="" textlink="">
      <xdr:nvSpPr>
        <xdr:cNvPr id="217" name="楕円 216"/>
        <xdr:cNvSpPr/>
      </xdr:nvSpPr>
      <xdr:spPr>
        <a:xfrm>
          <a:off x="3175000" y="141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128057</xdr:rowOff>
    </xdr:from>
    <xdr:ext cx="762000" cy="259045"/>
    <xdr:sp macro="" textlink="">
      <xdr:nvSpPr>
        <xdr:cNvPr id="218" name="テキスト ボックス 217"/>
        <xdr:cNvSpPr txBox="1"/>
      </xdr:nvSpPr>
      <xdr:spPr>
        <a:xfrm>
          <a:off x="2844800" y="14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19086</xdr:rowOff>
    </xdr:from>
    <xdr:to>
      <xdr:col>11</xdr:col>
      <xdr:colOff>82550</xdr:colOff>
      <xdr:row>82</xdr:row>
      <xdr:rowOff>120686</xdr:rowOff>
    </xdr:to>
    <xdr:sp macro="" textlink="">
      <xdr:nvSpPr>
        <xdr:cNvPr id="219" name="楕円 218"/>
        <xdr:cNvSpPr/>
      </xdr:nvSpPr>
      <xdr:spPr>
        <a:xfrm>
          <a:off x="2286000" y="140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105463</xdr:rowOff>
    </xdr:from>
    <xdr:ext cx="762000" cy="259045"/>
    <xdr:sp macro="" textlink="">
      <xdr:nvSpPr>
        <xdr:cNvPr id="220" name="テキスト ボックス 219"/>
        <xdr:cNvSpPr txBox="1"/>
      </xdr:nvSpPr>
      <xdr:spPr>
        <a:xfrm>
          <a:off x="1955800" y="1416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17718</xdr:rowOff>
    </xdr:from>
    <xdr:to>
      <xdr:col>7</xdr:col>
      <xdr:colOff>31750</xdr:colOff>
      <xdr:row>82</xdr:row>
      <xdr:rowOff>119318</xdr:rowOff>
    </xdr:to>
    <xdr:sp macro="" textlink="">
      <xdr:nvSpPr>
        <xdr:cNvPr id="221" name="楕円 220"/>
        <xdr:cNvSpPr/>
      </xdr:nvSpPr>
      <xdr:spPr>
        <a:xfrm>
          <a:off x="1397000" y="140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129495</xdr:rowOff>
    </xdr:from>
    <xdr:ext cx="762000" cy="259045"/>
    <xdr:sp macro="" textlink="">
      <xdr:nvSpPr>
        <xdr:cNvPr id="222" name="テキスト ボックス 221"/>
        <xdr:cNvSpPr txBox="1"/>
      </xdr:nvSpPr>
      <xdr:spPr>
        <a:xfrm>
          <a:off x="1066800" y="138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給与制度は国に準じているものの、本町では給与の独自削減は実施していないことが類似団体平均を上回っている要因と考える。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88</xdr:row>
      <xdr:rowOff>57452</xdr:rowOff>
    </xdr:to>
    <xdr:cxnSp macro="">
      <xdr:nvCxnSpPr>
        <xdr:cNvPr id="258" name="直線コネクタ 257"/>
        <xdr:cNvCxnSpPr/>
      </xdr:nvCxnSpPr>
      <xdr:spPr>
        <a:xfrm>
          <a:off x="16179800" y="1504163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125488</xdr:rowOff>
    </xdr:to>
    <xdr:cxnSp macro="">
      <xdr:nvCxnSpPr>
        <xdr:cNvPr id="261" name="直線コネクタ 260"/>
        <xdr:cNvCxnSpPr/>
      </xdr:nvCxnSpPr>
      <xdr:spPr>
        <a:xfrm>
          <a:off x="15290800" y="149152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68036</xdr:rowOff>
    </xdr:to>
    <xdr:cxnSp macro="">
      <xdr:nvCxnSpPr>
        <xdr:cNvPr id="264" name="直線コネクタ 263"/>
        <xdr:cNvCxnSpPr/>
      </xdr:nvCxnSpPr>
      <xdr:spPr>
        <a:xfrm flipV="1">
          <a:off x="14401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91923</xdr:rowOff>
    </xdr:to>
    <xdr:cxnSp macro="">
      <xdr:nvCxnSpPr>
        <xdr:cNvPr id="267" name="直線コネクタ 266"/>
        <xdr:cNvCxnSpPr/>
      </xdr:nvCxnSpPr>
      <xdr:spPr>
        <a:xfrm flipV="1">
          <a:off x="13512800" y="14984186"/>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6652</xdr:rowOff>
    </xdr:from>
    <xdr:to>
      <xdr:col>81</xdr:col>
      <xdr:colOff>95250</xdr:colOff>
      <xdr:row>88</xdr:row>
      <xdr:rowOff>108252</xdr:rowOff>
    </xdr:to>
    <xdr:sp macro="" textlink="">
      <xdr:nvSpPr>
        <xdr:cNvPr id="277" name="楕円 276"/>
        <xdr:cNvSpPr/>
      </xdr:nvSpPr>
      <xdr:spPr>
        <a:xfrm>
          <a:off x="169672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150179</xdr:rowOff>
    </xdr:from>
    <xdr:ext cx="762000" cy="259045"/>
    <xdr:sp macro="" textlink="">
      <xdr:nvSpPr>
        <xdr:cNvPr id="278" name="給与水準   （国との比較）該当値テキスト"/>
        <xdr:cNvSpPr txBox="1"/>
      </xdr:nvSpPr>
      <xdr:spPr>
        <a:xfrm>
          <a:off x="17106900" y="150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79" name="楕円 278"/>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80" name="テキスト ボックス 279"/>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1" name="楕円 280"/>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2" name="テキスト ボックス 281"/>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3" name="楕円 282"/>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4" name="テキスト ボックス 283"/>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5" name="楕円 284"/>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6" name="テキスト ボックス 285"/>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平成初期から人口急増期の行政需要に対応するため、所要の職員数を確保した。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その後、定員適正化計画及び平成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か年で</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％の人員削減を目標とした集中改革プランに沿い、職員数を削減してきたところである。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現在、類似団体平均を若干上回っているが、今後においても事務の効率化を図りながら適正な職員数を維持していく。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156540</xdr:rowOff>
    </xdr:from>
    <xdr:to>
      <xdr:col>81</xdr:col>
      <xdr:colOff>44450</xdr:colOff>
      <xdr:row>61</xdr:row>
      <xdr:rowOff>159918</xdr:rowOff>
    </xdr:to>
    <xdr:cxnSp macro="">
      <xdr:nvCxnSpPr>
        <xdr:cNvPr id="318" name="直線コネクタ 317"/>
        <xdr:cNvCxnSpPr/>
      </xdr:nvCxnSpPr>
      <xdr:spPr>
        <a:xfrm>
          <a:off x="16179800" y="10614990"/>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150749</xdr:rowOff>
    </xdr:from>
    <xdr:to>
      <xdr:col>77</xdr:col>
      <xdr:colOff>44450</xdr:colOff>
      <xdr:row>61</xdr:row>
      <xdr:rowOff>156540</xdr:rowOff>
    </xdr:to>
    <xdr:cxnSp macro="">
      <xdr:nvCxnSpPr>
        <xdr:cNvPr id="321" name="直線コネクタ 320"/>
        <xdr:cNvCxnSpPr/>
      </xdr:nvCxnSpPr>
      <xdr:spPr>
        <a:xfrm>
          <a:off x="15290800" y="1060919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150749</xdr:rowOff>
    </xdr:from>
    <xdr:to>
      <xdr:col>72</xdr:col>
      <xdr:colOff>203200</xdr:colOff>
      <xdr:row>61</xdr:row>
      <xdr:rowOff>151714</xdr:rowOff>
    </xdr:to>
    <xdr:cxnSp macro="">
      <xdr:nvCxnSpPr>
        <xdr:cNvPr id="324" name="直線コネクタ 323"/>
        <xdr:cNvCxnSpPr/>
      </xdr:nvCxnSpPr>
      <xdr:spPr>
        <a:xfrm flipV="1">
          <a:off x="14401800" y="1060919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126619</xdr:rowOff>
    </xdr:from>
    <xdr:to>
      <xdr:col>68</xdr:col>
      <xdr:colOff>152400</xdr:colOff>
      <xdr:row>61</xdr:row>
      <xdr:rowOff>151714</xdr:rowOff>
    </xdr:to>
    <xdr:cxnSp macro="">
      <xdr:nvCxnSpPr>
        <xdr:cNvPr id="327" name="直線コネクタ 326"/>
        <xdr:cNvCxnSpPr/>
      </xdr:nvCxnSpPr>
      <xdr:spPr>
        <a:xfrm>
          <a:off x="13512800" y="10585069"/>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162204</xdr:rowOff>
    </xdr:from>
    <xdr:to>
      <xdr:col>64</xdr:col>
      <xdr:colOff>152400</xdr:colOff>
      <xdr:row>62</xdr:row>
      <xdr:rowOff>92354</xdr:rowOff>
    </xdr:to>
    <xdr:sp macro="" textlink="">
      <xdr:nvSpPr>
        <xdr:cNvPr id="330" name="フローチャート: 判断 329"/>
        <xdr:cNvSpPr/>
      </xdr:nvSpPr>
      <xdr:spPr>
        <a:xfrm>
          <a:off x="13462000" y="1062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77131</xdr:rowOff>
    </xdr:from>
    <xdr:ext cx="762000" cy="259045"/>
    <xdr:sp macro="" textlink="">
      <xdr:nvSpPr>
        <xdr:cNvPr id="331" name="テキスト ボックス 330"/>
        <xdr:cNvSpPr txBox="1"/>
      </xdr:nvSpPr>
      <xdr:spPr>
        <a:xfrm>
          <a:off x="13131800" y="1070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109118</xdr:rowOff>
    </xdr:from>
    <xdr:to>
      <xdr:col>81</xdr:col>
      <xdr:colOff>95250</xdr:colOff>
      <xdr:row>62</xdr:row>
      <xdr:rowOff>39268</xdr:rowOff>
    </xdr:to>
    <xdr:sp macro="" textlink="">
      <xdr:nvSpPr>
        <xdr:cNvPr id="337" name="楕円 336"/>
        <xdr:cNvSpPr/>
      </xdr:nvSpPr>
      <xdr:spPr>
        <a:xfrm>
          <a:off x="169672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81195</xdr:rowOff>
    </xdr:from>
    <xdr:ext cx="762000" cy="259045"/>
    <xdr:sp macro="" textlink="">
      <xdr:nvSpPr>
        <xdr:cNvPr id="338" name="定員管理の状況該当値テキスト"/>
        <xdr:cNvSpPr txBox="1"/>
      </xdr:nvSpPr>
      <xdr:spPr>
        <a:xfrm>
          <a:off x="17106900" y="1053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105740</xdr:rowOff>
    </xdr:from>
    <xdr:to>
      <xdr:col>77</xdr:col>
      <xdr:colOff>95250</xdr:colOff>
      <xdr:row>62</xdr:row>
      <xdr:rowOff>35890</xdr:rowOff>
    </xdr:to>
    <xdr:sp macro="" textlink="">
      <xdr:nvSpPr>
        <xdr:cNvPr id="339" name="楕円 338"/>
        <xdr:cNvSpPr/>
      </xdr:nvSpPr>
      <xdr:spPr>
        <a:xfrm>
          <a:off x="16129000" y="105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20667</xdr:rowOff>
    </xdr:from>
    <xdr:ext cx="736600" cy="259045"/>
    <xdr:sp macro="" textlink="">
      <xdr:nvSpPr>
        <xdr:cNvPr id="340" name="テキスト ボックス 339"/>
        <xdr:cNvSpPr txBox="1"/>
      </xdr:nvSpPr>
      <xdr:spPr>
        <a:xfrm>
          <a:off x="15798800" y="1065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99949</xdr:rowOff>
    </xdr:from>
    <xdr:to>
      <xdr:col>73</xdr:col>
      <xdr:colOff>44450</xdr:colOff>
      <xdr:row>62</xdr:row>
      <xdr:rowOff>30099</xdr:rowOff>
    </xdr:to>
    <xdr:sp macro="" textlink="">
      <xdr:nvSpPr>
        <xdr:cNvPr id="341" name="楕円 340"/>
        <xdr:cNvSpPr/>
      </xdr:nvSpPr>
      <xdr:spPr>
        <a:xfrm>
          <a:off x="152400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14876</xdr:rowOff>
    </xdr:from>
    <xdr:ext cx="762000" cy="259045"/>
    <xdr:sp macro="" textlink="">
      <xdr:nvSpPr>
        <xdr:cNvPr id="342" name="テキスト ボックス 341"/>
        <xdr:cNvSpPr txBox="1"/>
      </xdr:nvSpPr>
      <xdr:spPr>
        <a:xfrm>
          <a:off x="14909800" y="1064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100914</xdr:rowOff>
    </xdr:from>
    <xdr:to>
      <xdr:col>68</xdr:col>
      <xdr:colOff>203200</xdr:colOff>
      <xdr:row>62</xdr:row>
      <xdr:rowOff>31064</xdr:rowOff>
    </xdr:to>
    <xdr:sp macro="" textlink="">
      <xdr:nvSpPr>
        <xdr:cNvPr id="343" name="楕円 342"/>
        <xdr:cNvSpPr/>
      </xdr:nvSpPr>
      <xdr:spPr>
        <a:xfrm>
          <a:off x="14351000" y="105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15841</xdr:rowOff>
    </xdr:from>
    <xdr:ext cx="762000" cy="259045"/>
    <xdr:sp macro="" textlink="">
      <xdr:nvSpPr>
        <xdr:cNvPr id="344" name="テキスト ボックス 343"/>
        <xdr:cNvSpPr txBox="1"/>
      </xdr:nvSpPr>
      <xdr:spPr>
        <a:xfrm>
          <a:off x="14020800" y="1064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75819</xdr:rowOff>
    </xdr:from>
    <xdr:to>
      <xdr:col>64</xdr:col>
      <xdr:colOff>152400</xdr:colOff>
      <xdr:row>62</xdr:row>
      <xdr:rowOff>5969</xdr:rowOff>
    </xdr:to>
    <xdr:sp macro="" textlink="">
      <xdr:nvSpPr>
        <xdr:cNvPr id="345" name="楕円 344"/>
        <xdr:cNvSpPr/>
      </xdr:nvSpPr>
      <xdr:spPr>
        <a:xfrm>
          <a:off x="13462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16146</xdr:rowOff>
    </xdr:from>
    <xdr:ext cx="762000" cy="259045"/>
    <xdr:sp macro="" textlink="">
      <xdr:nvSpPr>
        <xdr:cNvPr id="346" name="テキスト ボックス 345"/>
        <xdr:cNvSpPr txBox="1"/>
      </xdr:nvSpPr>
      <xdr:spPr>
        <a:xfrm>
          <a:off x="13131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急速なインフラ整備のため多額の地方債発行時期（平成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年）が集中し、その公債費償還額のピークが平成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年度となったことから実質公債費比率の高い時期が続いていたが、年々減少傾向にある。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今後も大型事業により地方債発行が増加する見込みとなるが年次平準化や新規発行を抑制するなど、将来負担を見据えた財政健全化に努めていく。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45176</xdr:rowOff>
    </xdr:from>
    <xdr:to>
      <xdr:col>81</xdr:col>
      <xdr:colOff>44450</xdr:colOff>
      <xdr:row>41</xdr:row>
      <xdr:rowOff>58965</xdr:rowOff>
    </xdr:to>
    <xdr:cxnSp macro="">
      <xdr:nvCxnSpPr>
        <xdr:cNvPr id="381" name="直線コネクタ 380"/>
        <xdr:cNvCxnSpPr/>
      </xdr:nvCxnSpPr>
      <xdr:spPr>
        <a:xfrm flipV="1">
          <a:off x="16179800" y="7074626"/>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65859</xdr:rowOff>
    </xdr:to>
    <xdr:cxnSp macro="">
      <xdr:nvCxnSpPr>
        <xdr:cNvPr id="384" name="直線コネクタ 383"/>
        <xdr:cNvCxnSpPr/>
      </xdr:nvCxnSpPr>
      <xdr:spPr>
        <a:xfrm flipV="1">
          <a:off x="15290800" y="70884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65859</xdr:rowOff>
    </xdr:from>
    <xdr:to>
      <xdr:col>72</xdr:col>
      <xdr:colOff>203200</xdr:colOff>
      <xdr:row>41</xdr:row>
      <xdr:rowOff>86541</xdr:rowOff>
    </xdr:to>
    <xdr:cxnSp macro="">
      <xdr:nvCxnSpPr>
        <xdr:cNvPr id="387" name="直線コネクタ 386"/>
        <xdr:cNvCxnSpPr/>
      </xdr:nvCxnSpPr>
      <xdr:spPr>
        <a:xfrm flipV="1">
          <a:off x="14401800" y="70953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86541</xdr:rowOff>
    </xdr:from>
    <xdr:to>
      <xdr:col>68</xdr:col>
      <xdr:colOff>152400</xdr:colOff>
      <xdr:row>41</xdr:row>
      <xdr:rowOff>127907</xdr:rowOff>
    </xdr:to>
    <xdr:cxnSp macro="">
      <xdr:nvCxnSpPr>
        <xdr:cNvPr id="390" name="直線コネクタ 389"/>
        <xdr:cNvCxnSpPr/>
      </xdr:nvCxnSpPr>
      <xdr:spPr>
        <a:xfrm flipV="1">
          <a:off x="13512800" y="71159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393" name="フローチャート: 判断 392"/>
        <xdr:cNvSpPr/>
      </xdr:nvSpPr>
      <xdr:spPr>
        <a:xfrm>
          <a:off x="13462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394" name="テキスト ボックス 393"/>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165826</xdr:rowOff>
    </xdr:from>
    <xdr:to>
      <xdr:col>81</xdr:col>
      <xdr:colOff>95250</xdr:colOff>
      <xdr:row>41</xdr:row>
      <xdr:rowOff>95976</xdr:rowOff>
    </xdr:to>
    <xdr:sp macro="" textlink="">
      <xdr:nvSpPr>
        <xdr:cNvPr id="400" name="楕円 399"/>
        <xdr:cNvSpPr/>
      </xdr:nvSpPr>
      <xdr:spPr>
        <a:xfrm>
          <a:off x="169672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137903</xdr:rowOff>
    </xdr:from>
    <xdr:ext cx="762000" cy="259045"/>
    <xdr:sp macro="" textlink="">
      <xdr:nvSpPr>
        <xdr:cNvPr id="401" name="公債費負担の状況該当値テキスト"/>
        <xdr:cNvSpPr txBox="1"/>
      </xdr:nvSpPr>
      <xdr:spPr>
        <a:xfrm>
          <a:off x="17106900" y="699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402" name="楕円 401"/>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403" name="テキスト ボックス 402"/>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15059</xdr:rowOff>
    </xdr:from>
    <xdr:to>
      <xdr:col>73</xdr:col>
      <xdr:colOff>44450</xdr:colOff>
      <xdr:row>41</xdr:row>
      <xdr:rowOff>116659</xdr:rowOff>
    </xdr:to>
    <xdr:sp macro="" textlink="">
      <xdr:nvSpPr>
        <xdr:cNvPr id="404" name="楕円 403"/>
        <xdr:cNvSpPr/>
      </xdr:nvSpPr>
      <xdr:spPr>
        <a:xfrm>
          <a:off x="15240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101436</xdr:rowOff>
    </xdr:from>
    <xdr:ext cx="762000" cy="259045"/>
    <xdr:sp macro="" textlink="">
      <xdr:nvSpPr>
        <xdr:cNvPr id="405" name="テキスト ボックス 404"/>
        <xdr:cNvSpPr txBox="1"/>
      </xdr:nvSpPr>
      <xdr:spPr>
        <a:xfrm>
          <a:off x="14909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35741</xdr:rowOff>
    </xdr:from>
    <xdr:to>
      <xdr:col>68</xdr:col>
      <xdr:colOff>203200</xdr:colOff>
      <xdr:row>41</xdr:row>
      <xdr:rowOff>137341</xdr:rowOff>
    </xdr:to>
    <xdr:sp macro="" textlink="">
      <xdr:nvSpPr>
        <xdr:cNvPr id="406" name="楕円 405"/>
        <xdr:cNvSpPr/>
      </xdr:nvSpPr>
      <xdr:spPr>
        <a:xfrm>
          <a:off x="14351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122118</xdr:rowOff>
    </xdr:from>
    <xdr:ext cx="762000" cy="259045"/>
    <xdr:sp macro="" textlink="">
      <xdr:nvSpPr>
        <xdr:cNvPr id="407" name="テキスト ボックス 406"/>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8" name="楕円 407"/>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9" name="テキスト ボックス 408"/>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近年の大型事業により地方債発行が多額となっており、地方債現在高が増加していることが将来負担比率の増加につながっている。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地方債発行事業の年度間平準化や地方債発行抑制に努め財政の健全化を図っていく。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38735</xdr:rowOff>
    </xdr:from>
    <xdr:to>
      <xdr:col>81</xdr:col>
      <xdr:colOff>44450</xdr:colOff>
      <xdr:row>14</xdr:row>
      <xdr:rowOff>79756</xdr:rowOff>
    </xdr:to>
    <xdr:cxnSp macro="">
      <xdr:nvCxnSpPr>
        <xdr:cNvPr id="443" name="直線コネクタ 442"/>
        <xdr:cNvCxnSpPr/>
      </xdr:nvCxnSpPr>
      <xdr:spPr>
        <a:xfrm>
          <a:off x="16179800" y="2439035"/>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38735</xdr:rowOff>
    </xdr:from>
    <xdr:to>
      <xdr:col>77</xdr:col>
      <xdr:colOff>44450</xdr:colOff>
      <xdr:row>14</xdr:row>
      <xdr:rowOff>80560</xdr:rowOff>
    </xdr:to>
    <xdr:cxnSp macro="">
      <xdr:nvCxnSpPr>
        <xdr:cNvPr id="446" name="直線コネクタ 445"/>
        <xdr:cNvCxnSpPr/>
      </xdr:nvCxnSpPr>
      <xdr:spPr>
        <a:xfrm flipV="1">
          <a:off x="15290800" y="2439035"/>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80560</xdr:rowOff>
    </xdr:from>
    <xdr:to>
      <xdr:col>72</xdr:col>
      <xdr:colOff>203200</xdr:colOff>
      <xdr:row>14</xdr:row>
      <xdr:rowOff>142494</xdr:rowOff>
    </xdr:to>
    <xdr:cxnSp macro="">
      <xdr:nvCxnSpPr>
        <xdr:cNvPr id="449" name="直線コネクタ 448"/>
        <xdr:cNvCxnSpPr/>
      </xdr:nvCxnSpPr>
      <xdr:spPr>
        <a:xfrm flipV="1">
          <a:off x="14401800" y="2480860"/>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142494</xdr:rowOff>
    </xdr:from>
    <xdr:to>
      <xdr:col>68</xdr:col>
      <xdr:colOff>152400</xdr:colOff>
      <xdr:row>15</xdr:row>
      <xdr:rowOff>97324</xdr:rowOff>
    </xdr:to>
    <xdr:cxnSp macro="">
      <xdr:nvCxnSpPr>
        <xdr:cNvPr id="452" name="直線コネクタ 451"/>
        <xdr:cNvCxnSpPr/>
      </xdr:nvCxnSpPr>
      <xdr:spPr>
        <a:xfrm flipV="1">
          <a:off x="13512800" y="2542794"/>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5" name="フローチャート: 判断 454"/>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6" name="テキスト ボックス 455"/>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28956</xdr:rowOff>
    </xdr:from>
    <xdr:to>
      <xdr:col>81</xdr:col>
      <xdr:colOff>95250</xdr:colOff>
      <xdr:row>14</xdr:row>
      <xdr:rowOff>130556</xdr:rowOff>
    </xdr:to>
    <xdr:sp macro="" textlink="">
      <xdr:nvSpPr>
        <xdr:cNvPr id="462" name="楕円 461"/>
        <xdr:cNvSpPr/>
      </xdr:nvSpPr>
      <xdr:spPr>
        <a:xfrm>
          <a:off x="169672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1033</xdr:rowOff>
    </xdr:from>
    <xdr:ext cx="762000" cy="259045"/>
    <xdr:sp macro="" textlink="">
      <xdr:nvSpPr>
        <xdr:cNvPr id="463" name="将来負担の状況該当値テキスト"/>
        <xdr:cNvSpPr txBox="1"/>
      </xdr:nvSpPr>
      <xdr:spPr>
        <a:xfrm>
          <a:off x="17106900" y="24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159385</xdr:rowOff>
    </xdr:from>
    <xdr:to>
      <xdr:col>77</xdr:col>
      <xdr:colOff>95250</xdr:colOff>
      <xdr:row>14</xdr:row>
      <xdr:rowOff>89535</xdr:rowOff>
    </xdr:to>
    <xdr:sp macro="" textlink="">
      <xdr:nvSpPr>
        <xdr:cNvPr id="464" name="楕円 463"/>
        <xdr:cNvSpPr/>
      </xdr:nvSpPr>
      <xdr:spPr>
        <a:xfrm>
          <a:off x="16129000" y="23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74312</xdr:rowOff>
    </xdr:from>
    <xdr:ext cx="736600" cy="259045"/>
    <xdr:sp macro="" textlink="">
      <xdr:nvSpPr>
        <xdr:cNvPr id="465" name="テキスト ボックス 464"/>
        <xdr:cNvSpPr txBox="1"/>
      </xdr:nvSpPr>
      <xdr:spPr>
        <a:xfrm>
          <a:off x="15798800" y="2474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29760</xdr:rowOff>
    </xdr:from>
    <xdr:to>
      <xdr:col>73</xdr:col>
      <xdr:colOff>44450</xdr:colOff>
      <xdr:row>14</xdr:row>
      <xdr:rowOff>131360</xdr:rowOff>
    </xdr:to>
    <xdr:sp macro="" textlink="">
      <xdr:nvSpPr>
        <xdr:cNvPr id="466" name="楕円 465"/>
        <xdr:cNvSpPr/>
      </xdr:nvSpPr>
      <xdr:spPr>
        <a:xfrm>
          <a:off x="152400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116137</xdr:rowOff>
    </xdr:from>
    <xdr:ext cx="762000" cy="259045"/>
    <xdr:sp macro="" textlink="">
      <xdr:nvSpPr>
        <xdr:cNvPr id="467" name="テキスト ボックス 466"/>
        <xdr:cNvSpPr txBox="1"/>
      </xdr:nvSpPr>
      <xdr:spPr>
        <a:xfrm>
          <a:off x="14909800" y="251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91694</xdr:rowOff>
    </xdr:from>
    <xdr:to>
      <xdr:col>68</xdr:col>
      <xdr:colOff>203200</xdr:colOff>
      <xdr:row>15</xdr:row>
      <xdr:rowOff>21844</xdr:rowOff>
    </xdr:to>
    <xdr:sp macro="" textlink="">
      <xdr:nvSpPr>
        <xdr:cNvPr id="468" name="楕円 467"/>
        <xdr:cNvSpPr/>
      </xdr:nvSpPr>
      <xdr:spPr>
        <a:xfrm>
          <a:off x="14351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6621</xdr:rowOff>
    </xdr:from>
    <xdr:ext cx="762000" cy="259045"/>
    <xdr:sp macro="" textlink="">
      <xdr:nvSpPr>
        <xdr:cNvPr id="469" name="テキスト ボックス 468"/>
        <xdr:cNvSpPr txBox="1"/>
      </xdr:nvSpPr>
      <xdr:spPr>
        <a:xfrm>
          <a:off x="140208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46524</xdr:rowOff>
    </xdr:from>
    <xdr:to>
      <xdr:col>64</xdr:col>
      <xdr:colOff>152400</xdr:colOff>
      <xdr:row>15</xdr:row>
      <xdr:rowOff>148124</xdr:rowOff>
    </xdr:to>
    <xdr:sp macro="" textlink="">
      <xdr:nvSpPr>
        <xdr:cNvPr id="470" name="楕円 469"/>
        <xdr:cNvSpPr/>
      </xdr:nvSpPr>
      <xdr:spPr>
        <a:xfrm>
          <a:off x="13462000" y="26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132901</xdr:rowOff>
    </xdr:from>
    <xdr:ext cx="762000" cy="259045"/>
    <xdr:sp macro="" textlink="">
      <xdr:nvSpPr>
        <xdr:cNvPr id="471" name="テキスト ボックス 470"/>
        <xdr:cNvSpPr txBox="1"/>
      </xdr:nvSpPr>
      <xdr:spPr>
        <a:xfrm>
          <a:off x="13131800" y="270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10,321
10,272
68.50
6,600,459
6,368,661
203,628
3,315,447
5,482,610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類似団体平均と比較すると人件費に係る経常収支比率は高くなっており、人口１人当たりの決算額比較でも平均を上回っている。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26416</xdr:rowOff>
    </xdr:to>
    <xdr:cxnSp macro="">
      <xdr:nvCxnSpPr>
        <xdr:cNvPr id="64" name="直線コネクタ 63"/>
        <xdr:cNvCxnSpPr/>
      </xdr:nvCxnSpPr>
      <xdr:spPr>
        <a:xfrm>
          <a:off x="3987800" y="65369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21844</xdr:rowOff>
    </xdr:to>
    <xdr:cxnSp macro="">
      <xdr:nvCxnSpPr>
        <xdr:cNvPr id="67" name="直線コネクタ 66"/>
        <xdr:cNvCxnSpPr/>
      </xdr:nvCxnSpPr>
      <xdr:spPr>
        <a:xfrm>
          <a:off x="3098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12700</xdr:rowOff>
    </xdr:to>
    <xdr:cxnSp macro="">
      <xdr:nvCxnSpPr>
        <xdr:cNvPr id="70" name="直線コネクタ 69"/>
        <xdr:cNvCxnSpPr/>
      </xdr:nvCxnSpPr>
      <xdr:spPr>
        <a:xfrm>
          <a:off x="2209800" y="6495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44704</xdr:rowOff>
    </xdr:to>
    <xdr:cxnSp macro="">
      <xdr:nvCxnSpPr>
        <xdr:cNvPr id="73" name="直線コネクタ 72"/>
        <xdr:cNvCxnSpPr/>
      </xdr:nvCxnSpPr>
      <xdr:spPr>
        <a:xfrm flipV="1">
          <a:off x="1320800" y="6495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経常収支比率は類似団体平均を下回っている。今後も事務事業の見直しや効率化、運営コストの削減に努めていく。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104140</xdr:rowOff>
    </xdr:to>
    <xdr:cxnSp macro="">
      <xdr:nvCxnSpPr>
        <xdr:cNvPr id="125" name="直線コネクタ 124"/>
        <xdr:cNvCxnSpPr/>
      </xdr:nvCxnSpPr>
      <xdr:spPr>
        <a:xfrm flipV="1">
          <a:off x="15671800" y="2816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104140</xdr:rowOff>
    </xdr:to>
    <xdr:cxnSp macro="">
      <xdr:nvCxnSpPr>
        <xdr:cNvPr id="128" name="直線コネクタ 127"/>
        <xdr:cNvCxnSpPr/>
      </xdr:nvCxnSpPr>
      <xdr:spPr>
        <a:xfrm>
          <a:off x="14782800" y="278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73660</xdr:rowOff>
    </xdr:to>
    <xdr:cxnSp macro="">
      <xdr:nvCxnSpPr>
        <xdr:cNvPr id="131" name="直線コネクタ 130"/>
        <xdr:cNvCxnSpPr/>
      </xdr:nvCxnSpPr>
      <xdr:spPr>
        <a:xfrm flipV="1">
          <a:off x="13893800" y="278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73660</xdr:rowOff>
    </xdr:to>
    <xdr:cxnSp macro="">
      <xdr:nvCxnSpPr>
        <xdr:cNvPr id="134" name="直線コネクタ 133"/>
        <xdr:cNvCxnSpPr/>
      </xdr:nvCxnSpPr>
      <xdr:spPr>
        <a:xfrm>
          <a:off x="13004800" y="281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38" name="テキスト ボックス 137"/>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5"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49" name="テキスト ボックス 148"/>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0" name="楕円 149"/>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1" name="テキスト ボックス 150"/>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2" name="楕円 151"/>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53" name="テキスト ボックス 152"/>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類似団体平均と比較すると経常収支比率、人口１人当たりの決算額比較とも高い状態にあるが、全国市町村平均では低い状態である。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人口の増加に伴い、各種医療費・障がい者に対する扶助費や年少人口の割合が高いことから、子ども子育て支援制度に係る費用が増加傾向にあるためである。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58</xdr:row>
      <xdr:rowOff>101600</xdr:rowOff>
    </xdr:to>
    <xdr:cxnSp macro="">
      <xdr:nvCxnSpPr>
        <xdr:cNvPr id="185" name="直線コネクタ 184"/>
        <xdr:cNvCxnSpPr/>
      </xdr:nvCxnSpPr>
      <xdr:spPr>
        <a:xfrm>
          <a:off x="3987800" y="10045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114300</xdr:rowOff>
    </xdr:to>
    <xdr:cxnSp macro="">
      <xdr:nvCxnSpPr>
        <xdr:cNvPr id="188" name="直線コネクタ 187"/>
        <xdr:cNvCxnSpPr/>
      </xdr:nvCxnSpPr>
      <xdr:spPr>
        <a:xfrm flipV="1">
          <a:off x="3098800" y="1004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114300</xdr:rowOff>
    </xdr:to>
    <xdr:cxnSp macro="">
      <xdr:nvCxnSpPr>
        <xdr:cNvPr id="191" name="直線コネクタ 190"/>
        <xdr:cNvCxnSpPr/>
      </xdr:nvCxnSpPr>
      <xdr:spPr>
        <a:xfrm>
          <a:off x="2209800" y="9893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120650</xdr:rowOff>
    </xdr:to>
    <xdr:cxnSp macro="">
      <xdr:nvCxnSpPr>
        <xdr:cNvPr id="194" name="直線コネクタ 193"/>
        <xdr:cNvCxnSpPr/>
      </xdr:nvCxnSpPr>
      <xdr:spPr>
        <a:xfrm>
          <a:off x="1320800" y="9779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197" name="フローチャート: 判断 196"/>
        <xdr:cNvSpPr/>
      </xdr:nvSpPr>
      <xdr:spPr>
        <a:xfrm>
          <a:off x="1270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198" name="テキスト ボックス 197"/>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4" name="楕円 203"/>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5"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06" name="楕円 205"/>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07" name="テキスト ボックス 206"/>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63500</xdr:rowOff>
    </xdr:from>
    <xdr:to>
      <xdr:col>15</xdr:col>
      <xdr:colOff>149225</xdr:colOff>
      <xdr:row>58</xdr:row>
      <xdr:rowOff>165100</xdr:rowOff>
    </xdr:to>
    <xdr:sp macro="" textlink="">
      <xdr:nvSpPr>
        <xdr:cNvPr id="208" name="楕円 207"/>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149877</xdr:rowOff>
    </xdr:from>
    <xdr:ext cx="762000" cy="259045"/>
    <xdr:sp macro="" textlink="">
      <xdr:nvSpPr>
        <xdr:cNvPr id="209" name="テキスト ボックス 208"/>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0" name="楕円 209"/>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1" name="テキスト ボックス 210"/>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2" name="楕円 211"/>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13" name="テキスト ボックス 212"/>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経常収支比率、決算額ともに類似団体平均を下回っている。医療保険業務を広域連合（負担金）で行っていることが主な要因となっている。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8" name="直線コネクタ 227"/>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9" name="テキスト ボックス 228"/>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2" name="直線コネクタ 231"/>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3" name="テキスト ボックス 232"/>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155575</xdr:rowOff>
    </xdr:from>
    <xdr:to>
      <xdr:col>82</xdr:col>
      <xdr:colOff>107950</xdr:colOff>
      <xdr:row>61</xdr:row>
      <xdr:rowOff>52705</xdr:rowOff>
    </xdr:to>
    <xdr:cxnSp macro="">
      <xdr:nvCxnSpPr>
        <xdr:cNvPr id="236" name="直線コネクタ 235"/>
        <xdr:cNvCxnSpPr/>
      </xdr:nvCxnSpPr>
      <xdr:spPr>
        <a:xfrm flipV="1">
          <a:off x="16510000" y="94138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7"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8" name="直線コネクタ 237"/>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70502</xdr:rowOff>
    </xdr:from>
    <xdr:ext cx="762000" cy="259045"/>
    <xdr:sp macro="" textlink="">
      <xdr:nvSpPr>
        <xdr:cNvPr id="239" name="その他最大値テキスト"/>
        <xdr:cNvSpPr txBox="1"/>
      </xdr:nvSpPr>
      <xdr:spPr>
        <a:xfrm>
          <a:off x="16598900" y="915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155575</xdr:rowOff>
    </xdr:from>
    <xdr:to>
      <xdr:col>82</xdr:col>
      <xdr:colOff>196850</xdr:colOff>
      <xdr:row>54</xdr:row>
      <xdr:rowOff>155575</xdr:rowOff>
    </xdr:to>
    <xdr:cxnSp macro="">
      <xdr:nvCxnSpPr>
        <xdr:cNvPr id="240" name="直線コネクタ 239"/>
        <xdr:cNvCxnSpPr/>
      </xdr:nvCxnSpPr>
      <xdr:spPr>
        <a:xfrm>
          <a:off x="16421100" y="941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155575</xdr:rowOff>
    </xdr:from>
    <xdr:to>
      <xdr:col>82</xdr:col>
      <xdr:colOff>107950</xdr:colOff>
      <xdr:row>55</xdr:row>
      <xdr:rowOff>12700</xdr:rowOff>
    </xdr:to>
    <xdr:cxnSp macro="">
      <xdr:nvCxnSpPr>
        <xdr:cNvPr id="241" name="直線コネクタ 240"/>
        <xdr:cNvCxnSpPr/>
      </xdr:nvCxnSpPr>
      <xdr:spPr>
        <a:xfrm flipV="1">
          <a:off x="15671800" y="94138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31132</xdr:rowOff>
    </xdr:from>
    <xdr:ext cx="762000" cy="259045"/>
    <xdr:sp macro="" textlink="">
      <xdr:nvSpPr>
        <xdr:cNvPr id="242" name="その他平均値テキスト"/>
        <xdr:cNvSpPr txBox="1"/>
      </xdr:nvSpPr>
      <xdr:spPr>
        <a:xfrm>
          <a:off x="16598900" y="9975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59055</xdr:rowOff>
    </xdr:from>
    <xdr:to>
      <xdr:col>82</xdr:col>
      <xdr:colOff>158750</xdr:colOff>
      <xdr:row>58</xdr:row>
      <xdr:rowOff>160655</xdr:rowOff>
    </xdr:to>
    <xdr:sp macro="" textlink="">
      <xdr:nvSpPr>
        <xdr:cNvPr id="243" name="フローチャート: 判断 242"/>
        <xdr:cNvSpPr/>
      </xdr:nvSpPr>
      <xdr:spPr>
        <a:xfrm>
          <a:off x="164592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132715</xdr:rowOff>
    </xdr:from>
    <xdr:to>
      <xdr:col>78</xdr:col>
      <xdr:colOff>69850</xdr:colOff>
      <xdr:row>55</xdr:row>
      <xdr:rowOff>12700</xdr:rowOff>
    </xdr:to>
    <xdr:cxnSp macro="">
      <xdr:nvCxnSpPr>
        <xdr:cNvPr id="244" name="直線コネクタ 243"/>
        <xdr:cNvCxnSpPr/>
      </xdr:nvCxnSpPr>
      <xdr:spPr>
        <a:xfrm>
          <a:off x="14782800" y="93910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45" name="フローチャート: 判断 244"/>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46" name="テキスト ボックス 245"/>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132715</xdr:rowOff>
    </xdr:from>
    <xdr:to>
      <xdr:col>73</xdr:col>
      <xdr:colOff>180975</xdr:colOff>
      <xdr:row>54</xdr:row>
      <xdr:rowOff>132715</xdr:rowOff>
    </xdr:to>
    <xdr:cxnSp macro="">
      <xdr:nvCxnSpPr>
        <xdr:cNvPr id="247" name="直線コネクタ 246"/>
        <xdr:cNvCxnSpPr/>
      </xdr:nvCxnSpPr>
      <xdr:spPr>
        <a:xfrm>
          <a:off x="13893800" y="939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64770</xdr:rowOff>
    </xdr:from>
    <xdr:to>
      <xdr:col>74</xdr:col>
      <xdr:colOff>31750</xdr:colOff>
      <xdr:row>58</xdr:row>
      <xdr:rowOff>166370</xdr:rowOff>
    </xdr:to>
    <xdr:sp macro="" textlink="">
      <xdr:nvSpPr>
        <xdr:cNvPr id="248" name="フローチャート: 判断 247"/>
        <xdr:cNvSpPr/>
      </xdr:nvSpPr>
      <xdr:spPr>
        <a:xfrm>
          <a:off x="14732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151147</xdr:rowOff>
    </xdr:from>
    <xdr:ext cx="762000" cy="259045"/>
    <xdr:sp macro="" textlink="">
      <xdr:nvSpPr>
        <xdr:cNvPr id="249" name="テキスト ボックス 248"/>
        <xdr:cNvSpPr txBox="1"/>
      </xdr:nvSpPr>
      <xdr:spPr>
        <a:xfrm>
          <a:off x="14401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92710</xdr:rowOff>
    </xdr:from>
    <xdr:to>
      <xdr:col>69</xdr:col>
      <xdr:colOff>92075</xdr:colOff>
      <xdr:row>54</xdr:row>
      <xdr:rowOff>132715</xdr:rowOff>
    </xdr:to>
    <xdr:cxnSp macro="">
      <xdr:nvCxnSpPr>
        <xdr:cNvPr id="250" name="直線コネクタ 249"/>
        <xdr:cNvCxnSpPr/>
      </xdr:nvCxnSpPr>
      <xdr:spPr>
        <a:xfrm>
          <a:off x="13004800" y="9351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47625</xdr:rowOff>
    </xdr:from>
    <xdr:to>
      <xdr:col>69</xdr:col>
      <xdr:colOff>142875</xdr:colOff>
      <xdr:row>58</xdr:row>
      <xdr:rowOff>149225</xdr:rowOff>
    </xdr:to>
    <xdr:sp macro="" textlink="">
      <xdr:nvSpPr>
        <xdr:cNvPr id="251" name="フローチャート: 判断 250"/>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134002</xdr:rowOff>
    </xdr:from>
    <xdr:ext cx="762000" cy="259045"/>
    <xdr:sp macro="" textlink="">
      <xdr:nvSpPr>
        <xdr:cNvPr id="252" name="テキスト ボックス 251"/>
        <xdr:cNvSpPr txBox="1"/>
      </xdr:nvSpPr>
      <xdr:spPr>
        <a:xfrm>
          <a:off x="13512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3" name="フローチャート: 判断 252"/>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4" name="テキスト ボックス 253"/>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104775</xdr:rowOff>
    </xdr:from>
    <xdr:to>
      <xdr:col>82</xdr:col>
      <xdr:colOff>158750</xdr:colOff>
      <xdr:row>55</xdr:row>
      <xdr:rowOff>34925</xdr:rowOff>
    </xdr:to>
    <xdr:sp macro="" textlink="">
      <xdr:nvSpPr>
        <xdr:cNvPr id="260" name="楕円 259"/>
        <xdr:cNvSpPr/>
      </xdr:nvSpPr>
      <xdr:spPr>
        <a:xfrm>
          <a:off x="164592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13352</xdr:rowOff>
    </xdr:from>
    <xdr:ext cx="762000" cy="259045"/>
    <xdr:sp macro="" textlink="">
      <xdr:nvSpPr>
        <xdr:cNvPr id="261" name="その他該当値テキスト"/>
        <xdr:cNvSpPr txBox="1"/>
      </xdr:nvSpPr>
      <xdr:spPr>
        <a:xfrm>
          <a:off x="16598900" y="927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133350</xdr:rowOff>
    </xdr:from>
    <xdr:to>
      <xdr:col>78</xdr:col>
      <xdr:colOff>120650</xdr:colOff>
      <xdr:row>55</xdr:row>
      <xdr:rowOff>63500</xdr:rowOff>
    </xdr:to>
    <xdr:sp macro="" textlink="">
      <xdr:nvSpPr>
        <xdr:cNvPr id="262" name="楕円 261"/>
        <xdr:cNvSpPr/>
      </xdr:nvSpPr>
      <xdr:spPr>
        <a:xfrm>
          <a:off x="15621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73677</xdr:rowOff>
    </xdr:from>
    <xdr:ext cx="736600" cy="259045"/>
    <xdr:sp macro="" textlink="">
      <xdr:nvSpPr>
        <xdr:cNvPr id="263" name="テキスト ボックス 262"/>
        <xdr:cNvSpPr txBox="1"/>
      </xdr:nvSpPr>
      <xdr:spPr>
        <a:xfrm>
          <a:off x="15290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81915</xdr:rowOff>
    </xdr:from>
    <xdr:to>
      <xdr:col>74</xdr:col>
      <xdr:colOff>31750</xdr:colOff>
      <xdr:row>55</xdr:row>
      <xdr:rowOff>12065</xdr:rowOff>
    </xdr:to>
    <xdr:sp macro="" textlink="">
      <xdr:nvSpPr>
        <xdr:cNvPr id="264" name="楕円 263"/>
        <xdr:cNvSpPr/>
      </xdr:nvSpPr>
      <xdr:spPr>
        <a:xfrm>
          <a:off x="14732000" y="93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22242</xdr:rowOff>
    </xdr:from>
    <xdr:ext cx="762000" cy="259045"/>
    <xdr:sp macro="" textlink="">
      <xdr:nvSpPr>
        <xdr:cNvPr id="265" name="テキスト ボックス 264"/>
        <xdr:cNvSpPr txBox="1"/>
      </xdr:nvSpPr>
      <xdr:spPr>
        <a:xfrm>
          <a:off x="14401800" y="910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81915</xdr:rowOff>
    </xdr:from>
    <xdr:to>
      <xdr:col>69</xdr:col>
      <xdr:colOff>142875</xdr:colOff>
      <xdr:row>55</xdr:row>
      <xdr:rowOff>12065</xdr:rowOff>
    </xdr:to>
    <xdr:sp macro="" textlink="">
      <xdr:nvSpPr>
        <xdr:cNvPr id="266" name="楕円 265"/>
        <xdr:cNvSpPr/>
      </xdr:nvSpPr>
      <xdr:spPr>
        <a:xfrm>
          <a:off x="13843000" y="93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22242</xdr:rowOff>
    </xdr:from>
    <xdr:ext cx="762000" cy="259045"/>
    <xdr:sp macro="" textlink="">
      <xdr:nvSpPr>
        <xdr:cNvPr id="267" name="テキスト ボックス 266"/>
        <xdr:cNvSpPr txBox="1"/>
      </xdr:nvSpPr>
      <xdr:spPr>
        <a:xfrm>
          <a:off x="13512800" y="910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41910</xdr:rowOff>
    </xdr:from>
    <xdr:to>
      <xdr:col>65</xdr:col>
      <xdr:colOff>53975</xdr:colOff>
      <xdr:row>54</xdr:row>
      <xdr:rowOff>143510</xdr:rowOff>
    </xdr:to>
    <xdr:sp macro="" textlink="">
      <xdr:nvSpPr>
        <xdr:cNvPr id="268" name="楕円 267"/>
        <xdr:cNvSpPr/>
      </xdr:nvSpPr>
      <xdr:spPr>
        <a:xfrm>
          <a:off x="12954000" y="93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153687</xdr:rowOff>
    </xdr:from>
    <xdr:ext cx="762000" cy="259045"/>
    <xdr:sp macro="" textlink="">
      <xdr:nvSpPr>
        <xdr:cNvPr id="269" name="テキスト ボックス 268"/>
        <xdr:cNvSpPr txBox="1"/>
      </xdr:nvSpPr>
      <xdr:spPr>
        <a:xfrm>
          <a:off x="12623800" y="906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サービス水準を確保しながら事務の効率化、コスト削減を図るため、隣接する町で一部事務組合を構成し、消防業務・清掃業務・葬斎業務を行っている。また、介護保険・国民健康保険・後期高齢者医療といった医療保険業務についても隣接する３町で構成する広域連合で事務を行っており、その負担金が補助費等の比率を高めている主な要因となってい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294" name="直線コネクタ 293"/>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5"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6" name="直線コネクタ 295"/>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297" name="補助費等最大値テキスト"/>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298" name="直線コネクタ 297"/>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131572</xdr:rowOff>
    </xdr:from>
    <xdr:to>
      <xdr:col>82</xdr:col>
      <xdr:colOff>107950</xdr:colOff>
      <xdr:row>39</xdr:row>
      <xdr:rowOff>46990</xdr:rowOff>
    </xdr:to>
    <xdr:cxnSp macro="">
      <xdr:nvCxnSpPr>
        <xdr:cNvPr id="299" name="直線コネクタ 298"/>
        <xdr:cNvCxnSpPr/>
      </xdr:nvCxnSpPr>
      <xdr:spPr>
        <a:xfrm flipV="1">
          <a:off x="15671800" y="664667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0" name="補助費等平均値テキスト"/>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1" name="フローチャート: 判断 300"/>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42418</xdr:rowOff>
    </xdr:from>
    <xdr:to>
      <xdr:col>78</xdr:col>
      <xdr:colOff>69850</xdr:colOff>
      <xdr:row>39</xdr:row>
      <xdr:rowOff>46990</xdr:rowOff>
    </xdr:to>
    <xdr:cxnSp macro="">
      <xdr:nvCxnSpPr>
        <xdr:cNvPr id="302" name="直線コネクタ 301"/>
        <xdr:cNvCxnSpPr/>
      </xdr:nvCxnSpPr>
      <xdr:spPr>
        <a:xfrm>
          <a:off x="14782800" y="67289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3" name="フローチャート: 判断 30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04" name="テキスト ボックス 303"/>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42418</xdr:rowOff>
    </xdr:from>
    <xdr:to>
      <xdr:col>73</xdr:col>
      <xdr:colOff>180975</xdr:colOff>
      <xdr:row>39</xdr:row>
      <xdr:rowOff>56134</xdr:rowOff>
    </xdr:to>
    <xdr:cxnSp macro="">
      <xdr:nvCxnSpPr>
        <xdr:cNvPr id="305" name="直線コネクタ 304"/>
        <xdr:cNvCxnSpPr/>
      </xdr:nvCxnSpPr>
      <xdr:spPr>
        <a:xfrm flipV="1">
          <a:off x="13893800" y="67289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06" name="フローチャート: 判断 305"/>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07" name="テキスト ボックス 306"/>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56134</xdr:rowOff>
    </xdr:from>
    <xdr:to>
      <xdr:col>69</xdr:col>
      <xdr:colOff>92075</xdr:colOff>
      <xdr:row>39</xdr:row>
      <xdr:rowOff>65278</xdr:rowOff>
    </xdr:to>
    <xdr:cxnSp macro="">
      <xdr:nvCxnSpPr>
        <xdr:cNvPr id="308" name="直線コネクタ 307"/>
        <xdr:cNvCxnSpPr/>
      </xdr:nvCxnSpPr>
      <xdr:spPr>
        <a:xfrm flipV="1">
          <a:off x="13004800" y="67426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09" name="フローチャート: 判断 308"/>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0" name="テキスト ボックス 309"/>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1" name="フローチャート: 判断 310"/>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2" name="テキスト ボックス 311"/>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18" name="楕円 317"/>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19"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20" name="楕円 319"/>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21" name="テキスト ボックス 320"/>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163068</xdr:rowOff>
    </xdr:from>
    <xdr:to>
      <xdr:col>74</xdr:col>
      <xdr:colOff>31750</xdr:colOff>
      <xdr:row>39</xdr:row>
      <xdr:rowOff>93218</xdr:rowOff>
    </xdr:to>
    <xdr:sp macro="" textlink="">
      <xdr:nvSpPr>
        <xdr:cNvPr id="322" name="楕円 321"/>
        <xdr:cNvSpPr/>
      </xdr:nvSpPr>
      <xdr:spPr>
        <a:xfrm>
          <a:off x="14732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77995</xdr:rowOff>
    </xdr:from>
    <xdr:ext cx="762000" cy="259045"/>
    <xdr:sp macro="" textlink="">
      <xdr:nvSpPr>
        <xdr:cNvPr id="323" name="テキスト ボックス 322"/>
        <xdr:cNvSpPr txBox="1"/>
      </xdr:nvSpPr>
      <xdr:spPr>
        <a:xfrm>
          <a:off x="14401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5334</xdr:rowOff>
    </xdr:from>
    <xdr:to>
      <xdr:col>69</xdr:col>
      <xdr:colOff>142875</xdr:colOff>
      <xdr:row>39</xdr:row>
      <xdr:rowOff>106934</xdr:rowOff>
    </xdr:to>
    <xdr:sp macro="" textlink="">
      <xdr:nvSpPr>
        <xdr:cNvPr id="324" name="楕円 323"/>
        <xdr:cNvSpPr/>
      </xdr:nvSpPr>
      <xdr:spPr>
        <a:xfrm>
          <a:off x="13843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91711</xdr:rowOff>
    </xdr:from>
    <xdr:ext cx="762000" cy="259045"/>
    <xdr:sp macro="" textlink="">
      <xdr:nvSpPr>
        <xdr:cNvPr id="325" name="テキスト ボックス 324"/>
        <xdr:cNvSpPr txBox="1"/>
      </xdr:nvSpPr>
      <xdr:spPr>
        <a:xfrm>
          <a:off x="13512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14478</xdr:rowOff>
    </xdr:from>
    <xdr:to>
      <xdr:col>65</xdr:col>
      <xdr:colOff>53975</xdr:colOff>
      <xdr:row>39</xdr:row>
      <xdr:rowOff>116078</xdr:rowOff>
    </xdr:to>
    <xdr:sp macro="" textlink="">
      <xdr:nvSpPr>
        <xdr:cNvPr id="326" name="楕円 325"/>
        <xdr:cNvSpPr/>
      </xdr:nvSpPr>
      <xdr:spPr>
        <a:xfrm>
          <a:off x="12954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100855</xdr:rowOff>
    </xdr:from>
    <xdr:ext cx="762000" cy="259045"/>
    <xdr:sp macro="" textlink="">
      <xdr:nvSpPr>
        <xdr:cNvPr id="327" name="テキスト ボックス 326"/>
        <xdr:cNvSpPr txBox="1"/>
      </xdr:nvSpPr>
      <xdr:spPr>
        <a:xfrm>
          <a:off x="12623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生活基盤整備のため、大型ハード事業を実施し地方債残高が増加したが、その償還額のピーク経過後は繰上償還を実施したことにより元利償還額は年々減少している。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2" name="直線コネクタ 351"/>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3"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54" name="直線コネクタ 353"/>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55"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56" name="直線コネクタ 355"/>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77</xdr:row>
      <xdr:rowOff>124713</xdr:rowOff>
    </xdr:to>
    <xdr:cxnSp macro="">
      <xdr:nvCxnSpPr>
        <xdr:cNvPr id="357" name="直線コネクタ 356"/>
        <xdr:cNvCxnSpPr/>
      </xdr:nvCxnSpPr>
      <xdr:spPr>
        <a:xfrm>
          <a:off x="3987800" y="13326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58" name="公債費平均値テキスト"/>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59" name="フローチャート: 判断 358"/>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147574</xdr:rowOff>
    </xdr:to>
    <xdr:cxnSp macro="">
      <xdr:nvCxnSpPr>
        <xdr:cNvPr id="360" name="直線コネクタ 359"/>
        <xdr:cNvCxnSpPr/>
      </xdr:nvCxnSpPr>
      <xdr:spPr>
        <a:xfrm flipV="1">
          <a:off x="3098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1" name="フローチャート: 判断 360"/>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2" name="テキスト ボックス 361"/>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77</xdr:row>
      <xdr:rowOff>156718</xdr:rowOff>
    </xdr:to>
    <xdr:cxnSp macro="">
      <xdr:nvCxnSpPr>
        <xdr:cNvPr id="363" name="直線コネクタ 362"/>
        <xdr:cNvCxnSpPr/>
      </xdr:nvCxnSpPr>
      <xdr:spPr>
        <a:xfrm flipV="1">
          <a:off x="2209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64" name="フローチャート: 判断 363"/>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65" name="テキスト ボックス 364"/>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26415</xdr:rowOff>
    </xdr:to>
    <xdr:cxnSp macro="">
      <xdr:nvCxnSpPr>
        <xdr:cNvPr id="366" name="直線コネクタ 365"/>
        <xdr:cNvCxnSpPr/>
      </xdr:nvCxnSpPr>
      <xdr:spPr>
        <a:xfrm flipV="1">
          <a:off x="1320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67" name="フローチャート: 判断 366"/>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68" name="テキスト ボックス 367"/>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69" name="フローチャート: 判断 36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70" name="テキスト ボックス 369"/>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76" name="楕円 375"/>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77"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78" name="楕円 377"/>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9" name="テキスト ボックス 378"/>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0" name="楕円 379"/>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81" name="テキスト ボックス 380"/>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82" name="楕円 381"/>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83" name="テキスト ボックス 382"/>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84" name="楕円 383"/>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85" name="テキスト ボックス 384"/>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経常収支比率は類似団体平均を下回っているものの、今後も事務事業の見直しや一層の効率化を図り経常経費の削減に努めていく。</a:t>
          </a: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1" name="テキスト ボックス 40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3" name="テキスト ボックス 40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5" name="テキスト ボックス 40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7" name="テキスト ボックス 40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9" name="テキスト ボックス 40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1" name="直線コネクタ 410"/>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2"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3" name="直線コネクタ 412"/>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14"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15" name="直線コネクタ 414"/>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1270</xdr:rowOff>
    </xdr:to>
    <xdr:cxnSp macro="">
      <xdr:nvCxnSpPr>
        <xdr:cNvPr id="416" name="直線コネクタ 415"/>
        <xdr:cNvCxnSpPr/>
      </xdr:nvCxnSpPr>
      <xdr:spPr>
        <a:xfrm flipV="1">
          <a:off x="15671800" y="1307947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1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18" name="フローチャート: 判断 41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1270</xdr:rowOff>
    </xdr:to>
    <xdr:cxnSp macro="">
      <xdr:nvCxnSpPr>
        <xdr:cNvPr id="419" name="直線コネクタ 418"/>
        <xdr:cNvCxnSpPr/>
      </xdr:nvCxnSpPr>
      <xdr:spPr>
        <a:xfrm>
          <a:off x="14782800" y="131160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0" name="フローチャート: 判断 419"/>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1" name="テキスト ボックス 420"/>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85852</xdr:rowOff>
    </xdr:to>
    <xdr:cxnSp macro="">
      <xdr:nvCxnSpPr>
        <xdr:cNvPr id="422" name="直線コネクタ 421"/>
        <xdr:cNvCxnSpPr/>
      </xdr:nvCxnSpPr>
      <xdr:spPr>
        <a:xfrm>
          <a:off x="13893800" y="130566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3" name="フローチャート: 判断 42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24" name="テキスト ボックス 423"/>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26415</xdr:rowOff>
    </xdr:to>
    <xdr:cxnSp macro="">
      <xdr:nvCxnSpPr>
        <xdr:cNvPr id="425" name="直線コネクタ 424"/>
        <xdr:cNvCxnSpPr/>
      </xdr:nvCxnSpPr>
      <xdr:spPr>
        <a:xfrm>
          <a:off x="13004800" y="1305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26" name="フローチャート: 判断 425"/>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27" name="テキスト ボックス 426"/>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28" name="フローチャート: 判断 427"/>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29" name="テキスト ボックス 428"/>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5" name="楕円 434"/>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36"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37" name="楕円 436"/>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8" name="テキスト ボックス 43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39" name="楕円 438"/>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40" name="テキスト ボックス 439"/>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41" name="楕円 440"/>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42" name="テキスト ボックス 441"/>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3" name="楕円 442"/>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4" name="テキスト ボックス 443"/>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151811</xdr:rowOff>
    </xdr:from>
    <xdr:to>
      <xdr:col>29</xdr:col>
      <xdr:colOff>127000</xdr:colOff>
      <xdr:row>17</xdr:row>
      <xdr:rowOff>18286</xdr:rowOff>
    </xdr:to>
    <xdr:cxnSp macro="">
      <xdr:nvCxnSpPr>
        <xdr:cNvPr id="50" name="直線コネクタ 49"/>
        <xdr:cNvCxnSpPr/>
      </xdr:nvCxnSpPr>
      <xdr:spPr bwMode="auto">
        <a:xfrm flipV="1">
          <a:off x="5003800" y="2942636"/>
          <a:ext cx="647700" cy="37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39301</xdr:rowOff>
    </xdr:from>
    <xdr:ext cx="762000" cy="259045"/>
    <xdr:sp macro="" textlink="">
      <xdr:nvSpPr>
        <xdr:cNvPr id="51" name="人口1人当たり決算額の推移平均値テキスト130"/>
        <xdr:cNvSpPr txBox="1"/>
      </xdr:nvSpPr>
      <xdr:spPr>
        <a:xfrm>
          <a:off x="5740400" y="3001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18286</xdr:rowOff>
    </xdr:from>
    <xdr:to>
      <xdr:col>26</xdr:col>
      <xdr:colOff>50800</xdr:colOff>
      <xdr:row>17</xdr:row>
      <xdr:rowOff>48491</xdr:rowOff>
    </xdr:to>
    <xdr:cxnSp macro="">
      <xdr:nvCxnSpPr>
        <xdr:cNvPr id="53" name="直線コネクタ 52"/>
        <xdr:cNvCxnSpPr/>
      </xdr:nvCxnSpPr>
      <xdr:spPr bwMode="auto">
        <a:xfrm flipV="1">
          <a:off x="4305300" y="2980561"/>
          <a:ext cx="698500" cy="3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48491</xdr:rowOff>
    </xdr:from>
    <xdr:to>
      <xdr:col>22</xdr:col>
      <xdr:colOff>114300</xdr:colOff>
      <xdr:row>17</xdr:row>
      <xdr:rowOff>72776</xdr:rowOff>
    </xdr:to>
    <xdr:cxnSp macro="">
      <xdr:nvCxnSpPr>
        <xdr:cNvPr id="56" name="直線コネクタ 55"/>
        <xdr:cNvCxnSpPr/>
      </xdr:nvCxnSpPr>
      <xdr:spPr bwMode="auto">
        <a:xfrm flipV="1">
          <a:off x="3606800" y="3010766"/>
          <a:ext cx="698500" cy="24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62687</xdr:rowOff>
    </xdr:from>
    <xdr:to>
      <xdr:col>18</xdr:col>
      <xdr:colOff>177800</xdr:colOff>
      <xdr:row>17</xdr:row>
      <xdr:rowOff>72776</xdr:rowOff>
    </xdr:to>
    <xdr:cxnSp macro="">
      <xdr:nvCxnSpPr>
        <xdr:cNvPr id="59" name="直線コネクタ 58"/>
        <xdr:cNvCxnSpPr/>
      </xdr:nvCxnSpPr>
      <xdr:spPr bwMode="auto">
        <a:xfrm>
          <a:off x="2908300" y="3024962"/>
          <a:ext cx="698500" cy="10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72946</xdr:rowOff>
    </xdr:from>
    <xdr:to>
      <xdr:col>15</xdr:col>
      <xdr:colOff>101600</xdr:colOff>
      <xdr:row>17</xdr:row>
      <xdr:rowOff>3096</xdr:rowOff>
    </xdr:to>
    <xdr:sp macro="" textlink="">
      <xdr:nvSpPr>
        <xdr:cNvPr id="62" name="フローチャート: 判断 61"/>
        <xdr:cNvSpPr/>
      </xdr:nvSpPr>
      <xdr:spPr bwMode="auto">
        <a:xfrm>
          <a:off x="2857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13273</xdr:rowOff>
    </xdr:from>
    <xdr:ext cx="762000" cy="259045"/>
    <xdr:sp macro="" textlink="">
      <xdr:nvSpPr>
        <xdr:cNvPr id="63" name="テキスト ボックス 62"/>
        <xdr:cNvSpPr txBox="1"/>
      </xdr:nvSpPr>
      <xdr:spPr>
        <a:xfrm>
          <a:off x="2527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101011</xdr:rowOff>
    </xdr:from>
    <xdr:to>
      <xdr:col>29</xdr:col>
      <xdr:colOff>177800</xdr:colOff>
      <xdr:row>17</xdr:row>
      <xdr:rowOff>31161</xdr:rowOff>
    </xdr:to>
    <xdr:sp macro="" textlink="">
      <xdr:nvSpPr>
        <xdr:cNvPr id="69" name="楕円 68"/>
        <xdr:cNvSpPr/>
      </xdr:nvSpPr>
      <xdr:spPr bwMode="auto">
        <a:xfrm>
          <a:off x="5600700" y="289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117538</xdr:rowOff>
    </xdr:from>
    <xdr:ext cx="762000" cy="259045"/>
    <xdr:sp macro="" textlink="">
      <xdr:nvSpPr>
        <xdr:cNvPr id="70" name="人口1人当たり決算額の推移該当値テキスト130"/>
        <xdr:cNvSpPr txBox="1"/>
      </xdr:nvSpPr>
      <xdr:spPr>
        <a:xfrm>
          <a:off x="5740400" y="273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138936</xdr:rowOff>
    </xdr:from>
    <xdr:to>
      <xdr:col>26</xdr:col>
      <xdr:colOff>101600</xdr:colOff>
      <xdr:row>17</xdr:row>
      <xdr:rowOff>69086</xdr:rowOff>
    </xdr:to>
    <xdr:sp macro="" textlink="">
      <xdr:nvSpPr>
        <xdr:cNvPr id="71" name="楕円 70"/>
        <xdr:cNvSpPr/>
      </xdr:nvSpPr>
      <xdr:spPr bwMode="auto">
        <a:xfrm>
          <a:off x="4953000" y="292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79263</xdr:rowOff>
    </xdr:from>
    <xdr:ext cx="736600" cy="259045"/>
    <xdr:sp macro="" textlink="">
      <xdr:nvSpPr>
        <xdr:cNvPr id="72" name="テキスト ボックス 71"/>
        <xdr:cNvSpPr txBox="1"/>
      </xdr:nvSpPr>
      <xdr:spPr>
        <a:xfrm>
          <a:off x="4622800" y="269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169141</xdr:rowOff>
    </xdr:from>
    <xdr:to>
      <xdr:col>22</xdr:col>
      <xdr:colOff>165100</xdr:colOff>
      <xdr:row>17</xdr:row>
      <xdr:rowOff>99291</xdr:rowOff>
    </xdr:to>
    <xdr:sp macro="" textlink="">
      <xdr:nvSpPr>
        <xdr:cNvPr id="73" name="楕円 72"/>
        <xdr:cNvSpPr/>
      </xdr:nvSpPr>
      <xdr:spPr bwMode="auto">
        <a:xfrm>
          <a:off x="4254500" y="2959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109468</xdr:rowOff>
    </xdr:from>
    <xdr:ext cx="762000" cy="259045"/>
    <xdr:sp macro="" textlink="">
      <xdr:nvSpPr>
        <xdr:cNvPr id="74" name="テキスト ボックス 73"/>
        <xdr:cNvSpPr txBox="1"/>
      </xdr:nvSpPr>
      <xdr:spPr>
        <a:xfrm>
          <a:off x="3924300" y="272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21976</xdr:rowOff>
    </xdr:from>
    <xdr:to>
      <xdr:col>19</xdr:col>
      <xdr:colOff>38100</xdr:colOff>
      <xdr:row>17</xdr:row>
      <xdr:rowOff>123576</xdr:rowOff>
    </xdr:to>
    <xdr:sp macro="" textlink="">
      <xdr:nvSpPr>
        <xdr:cNvPr id="75" name="楕円 74"/>
        <xdr:cNvSpPr/>
      </xdr:nvSpPr>
      <xdr:spPr bwMode="auto">
        <a:xfrm>
          <a:off x="3556000" y="2984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133753</xdr:rowOff>
    </xdr:from>
    <xdr:ext cx="762000" cy="259045"/>
    <xdr:sp macro="" textlink="">
      <xdr:nvSpPr>
        <xdr:cNvPr id="76" name="テキスト ボックス 75"/>
        <xdr:cNvSpPr txBox="1"/>
      </xdr:nvSpPr>
      <xdr:spPr>
        <a:xfrm>
          <a:off x="3225800" y="275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11887</xdr:rowOff>
    </xdr:from>
    <xdr:to>
      <xdr:col>15</xdr:col>
      <xdr:colOff>101600</xdr:colOff>
      <xdr:row>17</xdr:row>
      <xdr:rowOff>113487</xdr:rowOff>
    </xdr:to>
    <xdr:sp macro="" textlink="">
      <xdr:nvSpPr>
        <xdr:cNvPr id="77" name="楕円 76"/>
        <xdr:cNvSpPr/>
      </xdr:nvSpPr>
      <xdr:spPr bwMode="auto">
        <a:xfrm>
          <a:off x="2857500" y="2974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98264</xdr:rowOff>
    </xdr:from>
    <xdr:ext cx="762000" cy="259045"/>
    <xdr:sp macro="" textlink="">
      <xdr:nvSpPr>
        <xdr:cNvPr id="78" name="テキスト ボックス 77"/>
        <xdr:cNvSpPr txBox="1"/>
      </xdr:nvSpPr>
      <xdr:spPr>
        <a:xfrm>
          <a:off x="2527300" y="30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83433</xdr:rowOff>
    </xdr:from>
    <xdr:to>
      <xdr:col>29</xdr:col>
      <xdr:colOff>127000</xdr:colOff>
      <xdr:row>35</xdr:row>
      <xdr:rowOff>130791</xdr:rowOff>
    </xdr:to>
    <xdr:cxnSp macro="">
      <xdr:nvCxnSpPr>
        <xdr:cNvPr id="111" name="直線コネクタ 110"/>
        <xdr:cNvCxnSpPr/>
      </xdr:nvCxnSpPr>
      <xdr:spPr bwMode="auto">
        <a:xfrm>
          <a:off x="5003800" y="6693783"/>
          <a:ext cx="647700" cy="4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115568</xdr:rowOff>
    </xdr:from>
    <xdr:ext cx="762000" cy="259045"/>
    <xdr:sp macro="" textlink="">
      <xdr:nvSpPr>
        <xdr:cNvPr id="112" name="人口1人当たり決算額の推移平均値テキスト445"/>
        <xdr:cNvSpPr txBox="1"/>
      </xdr:nvSpPr>
      <xdr:spPr>
        <a:xfrm>
          <a:off x="5740400" y="67259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83433</xdr:rowOff>
    </xdr:from>
    <xdr:to>
      <xdr:col>26</xdr:col>
      <xdr:colOff>50800</xdr:colOff>
      <xdr:row>35</xdr:row>
      <xdr:rowOff>88138</xdr:rowOff>
    </xdr:to>
    <xdr:cxnSp macro="">
      <xdr:nvCxnSpPr>
        <xdr:cNvPr id="114" name="直線コネクタ 113"/>
        <xdr:cNvCxnSpPr/>
      </xdr:nvCxnSpPr>
      <xdr:spPr bwMode="auto">
        <a:xfrm flipV="1">
          <a:off x="4305300" y="6693783"/>
          <a:ext cx="698500" cy="4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88138</xdr:rowOff>
    </xdr:from>
    <xdr:to>
      <xdr:col>22</xdr:col>
      <xdr:colOff>114300</xdr:colOff>
      <xdr:row>35</xdr:row>
      <xdr:rowOff>122961</xdr:rowOff>
    </xdr:to>
    <xdr:cxnSp macro="">
      <xdr:nvCxnSpPr>
        <xdr:cNvPr id="117" name="直線コネクタ 116"/>
        <xdr:cNvCxnSpPr/>
      </xdr:nvCxnSpPr>
      <xdr:spPr bwMode="auto">
        <a:xfrm flipV="1">
          <a:off x="3606800" y="6698488"/>
          <a:ext cx="698500" cy="34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87109</xdr:rowOff>
    </xdr:from>
    <xdr:to>
      <xdr:col>18</xdr:col>
      <xdr:colOff>177800</xdr:colOff>
      <xdr:row>35</xdr:row>
      <xdr:rowOff>122961</xdr:rowOff>
    </xdr:to>
    <xdr:cxnSp macro="">
      <xdr:nvCxnSpPr>
        <xdr:cNvPr id="120" name="直線コネクタ 119"/>
        <xdr:cNvCxnSpPr/>
      </xdr:nvCxnSpPr>
      <xdr:spPr bwMode="auto">
        <a:xfrm>
          <a:off x="2908300" y="6697459"/>
          <a:ext cx="698500" cy="3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3" name="フローチャート: 判断 122"/>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4" name="テキスト ボックス 123"/>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79991</xdr:rowOff>
    </xdr:from>
    <xdr:to>
      <xdr:col>29</xdr:col>
      <xdr:colOff>177800</xdr:colOff>
      <xdr:row>35</xdr:row>
      <xdr:rowOff>181591</xdr:rowOff>
    </xdr:to>
    <xdr:sp macro="" textlink="">
      <xdr:nvSpPr>
        <xdr:cNvPr id="130" name="楕円 129"/>
        <xdr:cNvSpPr/>
      </xdr:nvSpPr>
      <xdr:spPr bwMode="auto">
        <a:xfrm>
          <a:off x="5600700" y="6690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267968</xdr:rowOff>
    </xdr:from>
    <xdr:ext cx="762000" cy="259045"/>
    <xdr:sp macro="" textlink="">
      <xdr:nvSpPr>
        <xdr:cNvPr id="131" name="人口1人当たり決算額の推移該当値テキスト445"/>
        <xdr:cNvSpPr txBox="1"/>
      </xdr:nvSpPr>
      <xdr:spPr>
        <a:xfrm>
          <a:off x="5740400" y="653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32633</xdr:rowOff>
    </xdr:from>
    <xdr:to>
      <xdr:col>26</xdr:col>
      <xdr:colOff>101600</xdr:colOff>
      <xdr:row>35</xdr:row>
      <xdr:rowOff>134233</xdr:rowOff>
    </xdr:to>
    <xdr:sp macro="" textlink="">
      <xdr:nvSpPr>
        <xdr:cNvPr id="132" name="楕円 131"/>
        <xdr:cNvSpPr/>
      </xdr:nvSpPr>
      <xdr:spPr bwMode="auto">
        <a:xfrm>
          <a:off x="4953000" y="664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144410</xdr:rowOff>
    </xdr:from>
    <xdr:ext cx="736600" cy="259045"/>
    <xdr:sp macro="" textlink="">
      <xdr:nvSpPr>
        <xdr:cNvPr id="133" name="テキスト ボックス 132"/>
        <xdr:cNvSpPr txBox="1"/>
      </xdr:nvSpPr>
      <xdr:spPr>
        <a:xfrm>
          <a:off x="4622800" y="6411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37338</xdr:rowOff>
    </xdr:from>
    <xdr:to>
      <xdr:col>22</xdr:col>
      <xdr:colOff>165100</xdr:colOff>
      <xdr:row>35</xdr:row>
      <xdr:rowOff>138938</xdr:rowOff>
    </xdr:to>
    <xdr:sp macro="" textlink="">
      <xdr:nvSpPr>
        <xdr:cNvPr id="134" name="楕円 133"/>
        <xdr:cNvSpPr/>
      </xdr:nvSpPr>
      <xdr:spPr bwMode="auto">
        <a:xfrm>
          <a:off x="4254500" y="6647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149115</xdr:rowOff>
    </xdr:from>
    <xdr:ext cx="762000" cy="259045"/>
    <xdr:sp macro="" textlink="">
      <xdr:nvSpPr>
        <xdr:cNvPr id="135" name="テキスト ボックス 134"/>
        <xdr:cNvSpPr txBox="1"/>
      </xdr:nvSpPr>
      <xdr:spPr>
        <a:xfrm>
          <a:off x="3924300" y="641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72161</xdr:rowOff>
    </xdr:from>
    <xdr:to>
      <xdr:col>19</xdr:col>
      <xdr:colOff>38100</xdr:colOff>
      <xdr:row>35</xdr:row>
      <xdr:rowOff>173761</xdr:rowOff>
    </xdr:to>
    <xdr:sp macro="" textlink="">
      <xdr:nvSpPr>
        <xdr:cNvPr id="136" name="楕円 135"/>
        <xdr:cNvSpPr/>
      </xdr:nvSpPr>
      <xdr:spPr bwMode="auto">
        <a:xfrm>
          <a:off x="3556000" y="668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183938</xdr:rowOff>
    </xdr:from>
    <xdr:ext cx="762000" cy="259045"/>
    <xdr:sp macro="" textlink="">
      <xdr:nvSpPr>
        <xdr:cNvPr id="137" name="テキスト ボックス 136"/>
        <xdr:cNvSpPr txBox="1"/>
      </xdr:nvSpPr>
      <xdr:spPr>
        <a:xfrm>
          <a:off x="3225800" y="64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36309</xdr:rowOff>
    </xdr:from>
    <xdr:to>
      <xdr:col>15</xdr:col>
      <xdr:colOff>101600</xdr:colOff>
      <xdr:row>35</xdr:row>
      <xdr:rowOff>137909</xdr:rowOff>
    </xdr:to>
    <xdr:sp macro="" textlink="">
      <xdr:nvSpPr>
        <xdr:cNvPr id="138" name="楕円 137"/>
        <xdr:cNvSpPr/>
      </xdr:nvSpPr>
      <xdr:spPr bwMode="auto">
        <a:xfrm>
          <a:off x="2857500" y="664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122686</xdr:rowOff>
    </xdr:from>
    <xdr:ext cx="762000" cy="259045"/>
    <xdr:sp macro="" textlink="">
      <xdr:nvSpPr>
        <xdr:cNvPr id="139" name="テキスト ボックス 138"/>
        <xdr:cNvSpPr txBox="1"/>
      </xdr:nvSpPr>
      <xdr:spPr>
        <a:xfrm>
          <a:off x="2527300" y="673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10,321
10,272
68.50
6,600,459
6,368,661
203,628
3,315,447
5,482,610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138641</xdr:rowOff>
    </xdr:from>
    <xdr:to>
      <xdr:col>24</xdr:col>
      <xdr:colOff>63500</xdr:colOff>
      <xdr:row>36</xdr:row>
      <xdr:rowOff>168069</xdr:rowOff>
    </xdr:to>
    <xdr:cxnSp macro="">
      <xdr:nvCxnSpPr>
        <xdr:cNvPr id="61" name="直線コネクタ 60"/>
        <xdr:cNvCxnSpPr/>
      </xdr:nvCxnSpPr>
      <xdr:spPr>
        <a:xfrm flipV="1">
          <a:off x="3797300" y="6310841"/>
          <a:ext cx="838200" cy="2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168069</xdr:rowOff>
    </xdr:from>
    <xdr:to>
      <xdr:col>19</xdr:col>
      <xdr:colOff>177800</xdr:colOff>
      <xdr:row>37</xdr:row>
      <xdr:rowOff>33607</xdr:rowOff>
    </xdr:to>
    <xdr:cxnSp macro="">
      <xdr:nvCxnSpPr>
        <xdr:cNvPr id="64" name="直線コネクタ 63"/>
        <xdr:cNvCxnSpPr/>
      </xdr:nvCxnSpPr>
      <xdr:spPr>
        <a:xfrm flipV="1">
          <a:off x="2908300" y="6340269"/>
          <a:ext cx="889000" cy="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33607</xdr:rowOff>
    </xdr:from>
    <xdr:to>
      <xdr:col>15</xdr:col>
      <xdr:colOff>50800</xdr:colOff>
      <xdr:row>37</xdr:row>
      <xdr:rowOff>38522</xdr:rowOff>
    </xdr:to>
    <xdr:cxnSp macro="">
      <xdr:nvCxnSpPr>
        <xdr:cNvPr id="67" name="直線コネクタ 66"/>
        <xdr:cNvCxnSpPr/>
      </xdr:nvCxnSpPr>
      <xdr:spPr>
        <a:xfrm flipV="1">
          <a:off x="2019300" y="637725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17719</xdr:rowOff>
    </xdr:from>
    <xdr:to>
      <xdr:col>10</xdr:col>
      <xdr:colOff>114300</xdr:colOff>
      <xdr:row>37</xdr:row>
      <xdr:rowOff>38522</xdr:rowOff>
    </xdr:to>
    <xdr:cxnSp macro="">
      <xdr:nvCxnSpPr>
        <xdr:cNvPr id="70" name="直線コネクタ 69"/>
        <xdr:cNvCxnSpPr/>
      </xdr:nvCxnSpPr>
      <xdr:spPr>
        <a:xfrm>
          <a:off x="1130300" y="6361369"/>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87841</xdr:rowOff>
    </xdr:from>
    <xdr:to>
      <xdr:col>24</xdr:col>
      <xdr:colOff>114300</xdr:colOff>
      <xdr:row>37</xdr:row>
      <xdr:rowOff>17991</xdr:rowOff>
    </xdr:to>
    <xdr:sp macro="" textlink="">
      <xdr:nvSpPr>
        <xdr:cNvPr id="80" name="楕円 79"/>
        <xdr:cNvSpPr/>
      </xdr:nvSpPr>
      <xdr:spPr>
        <a:xfrm>
          <a:off x="4584700" y="62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110718</xdr:rowOff>
    </xdr:from>
    <xdr:ext cx="599010" cy="259045"/>
    <xdr:sp macro="" textlink="">
      <xdr:nvSpPr>
        <xdr:cNvPr id="81" name="人件費該当値テキスト"/>
        <xdr:cNvSpPr txBox="1"/>
      </xdr:nvSpPr>
      <xdr:spPr>
        <a:xfrm>
          <a:off x="4686300" y="61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117269</xdr:rowOff>
    </xdr:from>
    <xdr:to>
      <xdr:col>20</xdr:col>
      <xdr:colOff>38100</xdr:colOff>
      <xdr:row>37</xdr:row>
      <xdr:rowOff>47419</xdr:rowOff>
    </xdr:to>
    <xdr:sp macro="" textlink="">
      <xdr:nvSpPr>
        <xdr:cNvPr id="82" name="楕円 81"/>
        <xdr:cNvSpPr/>
      </xdr:nvSpPr>
      <xdr:spPr>
        <a:xfrm>
          <a:off x="3746500" y="628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63946</xdr:rowOff>
    </xdr:from>
    <xdr:ext cx="599010" cy="259045"/>
    <xdr:sp macro="" textlink="">
      <xdr:nvSpPr>
        <xdr:cNvPr id="83" name="テキスト ボックス 82"/>
        <xdr:cNvSpPr txBox="1"/>
      </xdr:nvSpPr>
      <xdr:spPr>
        <a:xfrm>
          <a:off x="3497795" y="606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154257</xdr:rowOff>
    </xdr:from>
    <xdr:to>
      <xdr:col>15</xdr:col>
      <xdr:colOff>101600</xdr:colOff>
      <xdr:row>37</xdr:row>
      <xdr:rowOff>84407</xdr:rowOff>
    </xdr:to>
    <xdr:sp macro="" textlink="">
      <xdr:nvSpPr>
        <xdr:cNvPr id="84" name="楕円 83"/>
        <xdr:cNvSpPr/>
      </xdr:nvSpPr>
      <xdr:spPr>
        <a:xfrm>
          <a:off x="2857500" y="63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100934</xdr:rowOff>
    </xdr:from>
    <xdr:ext cx="534377" cy="259045"/>
    <xdr:sp macro="" textlink="">
      <xdr:nvSpPr>
        <xdr:cNvPr id="85" name="テキスト ボックス 84"/>
        <xdr:cNvSpPr txBox="1"/>
      </xdr:nvSpPr>
      <xdr:spPr>
        <a:xfrm>
          <a:off x="2641111" y="610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159172</xdr:rowOff>
    </xdr:from>
    <xdr:to>
      <xdr:col>10</xdr:col>
      <xdr:colOff>165100</xdr:colOff>
      <xdr:row>37</xdr:row>
      <xdr:rowOff>89322</xdr:rowOff>
    </xdr:to>
    <xdr:sp macro="" textlink="">
      <xdr:nvSpPr>
        <xdr:cNvPr id="86" name="楕円 85"/>
        <xdr:cNvSpPr/>
      </xdr:nvSpPr>
      <xdr:spPr>
        <a:xfrm>
          <a:off x="1968500" y="63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105849</xdr:rowOff>
    </xdr:from>
    <xdr:ext cx="534377" cy="259045"/>
    <xdr:sp macro="" textlink="">
      <xdr:nvSpPr>
        <xdr:cNvPr id="87" name="テキスト ボックス 86"/>
        <xdr:cNvSpPr txBox="1"/>
      </xdr:nvSpPr>
      <xdr:spPr>
        <a:xfrm>
          <a:off x="1752111" y="610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138369</xdr:rowOff>
    </xdr:from>
    <xdr:to>
      <xdr:col>6</xdr:col>
      <xdr:colOff>38100</xdr:colOff>
      <xdr:row>37</xdr:row>
      <xdr:rowOff>68519</xdr:rowOff>
    </xdr:to>
    <xdr:sp macro="" textlink="">
      <xdr:nvSpPr>
        <xdr:cNvPr id="88" name="楕円 87"/>
        <xdr:cNvSpPr/>
      </xdr:nvSpPr>
      <xdr:spPr>
        <a:xfrm>
          <a:off x="1079500" y="63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59646</xdr:rowOff>
    </xdr:from>
    <xdr:ext cx="534377" cy="259045"/>
    <xdr:sp macro="" textlink="">
      <xdr:nvSpPr>
        <xdr:cNvPr id="89" name="テキスト ボックス 88"/>
        <xdr:cNvSpPr txBox="1"/>
      </xdr:nvSpPr>
      <xdr:spPr>
        <a:xfrm>
          <a:off x="863111" y="64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52063</xdr:rowOff>
    </xdr:from>
    <xdr:to>
      <xdr:col>24</xdr:col>
      <xdr:colOff>63500</xdr:colOff>
      <xdr:row>57</xdr:row>
      <xdr:rowOff>59313</xdr:rowOff>
    </xdr:to>
    <xdr:cxnSp macro="">
      <xdr:nvCxnSpPr>
        <xdr:cNvPr id="118" name="直線コネクタ 117"/>
        <xdr:cNvCxnSpPr/>
      </xdr:nvCxnSpPr>
      <xdr:spPr>
        <a:xfrm>
          <a:off x="3797300" y="9824713"/>
          <a:ext cx="8382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52063</xdr:rowOff>
    </xdr:from>
    <xdr:to>
      <xdr:col>19</xdr:col>
      <xdr:colOff>177800</xdr:colOff>
      <xdr:row>57</xdr:row>
      <xdr:rowOff>75102</xdr:rowOff>
    </xdr:to>
    <xdr:cxnSp macro="">
      <xdr:nvCxnSpPr>
        <xdr:cNvPr id="121" name="直線コネクタ 120"/>
        <xdr:cNvCxnSpPr/>
      </xdr:nvCxnSpPr>
      <xdr:spPr>
        <a:xfrm flipV="1">
          <a:off x="2908300" y="9824713"/>
          <a:ext cx="8890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75102</xdr:rowOff>
    </xdr:from>
    <xdr:to>
      <xdr:col>15</xdr:col>
      <xdr:colOff>50800</xdr:colOff>
      <xdr:row>57</xdr:row>
      <xdr:rowOff>88490</xdr:rowOff>
    </xdr:to>
    <xdr:cxnSp macro="">
      <xdr:nvCxnSpPr>
        <xdr:cNvPr id="124" name="直線コネクタ 123"/>
        <xdr:cNvCxnSpPr/>
      </xdr:nvCxnSpPr>
      <xdr:spPr>
        <a:xfrm flipV="1">
          <a:off x="2019300" y="9847752"/>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86646</xdr:rowOff>
    </xdr:from>
    <xdr:to>
      <xdr:col>10</xdr:col>
      <xdr:colOff>114300</xdr:colOff>
      <xdr:row>57</xdr:row>
      <xdr:rowOff>88490</xdr:rowOff>
    </xdr:to>
    <xdr:cxnSp macro="">
      <xdr:nvCxnSpPr>
        <xdr:cNvPr id="127" name="直線コネクタ 126"/>
        <xdr:cNvCxnSpPr/>
      </xdr:nvCxnSpPr>
      <xdr:spPr>
        <a:xfrm>
          <a:off x="1130300" y="9859296"/>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98383</xdr:rowOff>
    </xdr:from>
    <xdr:to>
      <xdr:col>6</xdr:col>
      <xdr:colOff>38100</xdr:colOff>
      <xdr:row>57</xdr:row>
      <xdr:rowOff>28533</xdr:rowOff>
    </xdr:to>
    <xdr:sp macro="" textlink="">
      <xdr:nvSpPr>
        <xdr:cNvPr id="130" name="フローチャート: 判断 129"/>
        <xdr:cNvSpPr/>
      </xdr:nvSpPr>
      <xdr:spPr>
        <a:xfrm>
          <a:off x="1079500" y="969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45060</xdr:rowOff>
    </xdr:from>
    <xdr:ext cx="599010" cy="259045"/>
    <xdr:sp macro="" textlink="">
      <xdr:nvSpPr>
        <xdr:cNvPr id="131" name="テキスト ボックス 130"/>
        <xdr:cNvSpPr txBox="1"/>
      </xdr:nvSpPr>
      <xdr:spPr>
        <a:xfrm>
          <a:off x="830795" y="947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8513</xdr:rowOff>
    </xdr:from>
    <xdr:to>
      <xdr:col>24</xdr:col>
      <xdr:colOff>114300</xdr:colOff>
      <xdr:row>57</xdr:row>
      <xdr:rowOff>110113</xdr:rowOff>
    </xdr:to>
    <xdr:sp macro="" textlink="">
      <xdr:nvSpPr>
        <xdr:cNvPr id="137" name="楕円 136"/>
        <xdr:cNvSpPr/>
      </xdr:nvSpPr>
      <xdr:spPr>
        <a:xfrm>
          <a:off x="4584700" y="978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158390</xdr:rowOff>
    </xdr:from>
    <xdr:ext cx="534377" cy="259045"/>
    <xdr:sp macro="" textlink="">
      <xdr:nvSpPr>
        <xdr:cNvPr id="138" name="物件費該当値テキスト"/>
        <xdr:cNvSpPr txBox="1"/>
      </xdr:nvSpPr>
      <xdr:spPr>
        <a:xfrm>
          <a:off x="4686300" y="975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1263</xdr:rowOff>
    </xdr:from>
    <xdr:to>
      <xdr:col>20</xdr:col>
      <xdr:colOff>38100</xdr:colOff>
      <xdr:row>57</xdr:row>
      <xdr:rowOff>102863</xdr:rowOff>
    </xdr:to>
    <xdr:sp macro="" textlink="">
      <xdr:nvSpPr>
        <xdr:cNvPr id="139" name="楕円 138"/>
        <xdr:cNvSpPr/>
      </xdr:nvSpPr>
      <xdr:spPr>
        <a:xfrm>
          <a:off x="3746500" y="9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119390</xdr:rowOff>
    </xdr:from>
    <xdr:ext cx="534377" cy="259045"/>
    <xdr:sp macro="" textlink="">
      <xdr:nvSpPr>
        <xdr:cNvPr id="140" name="テキスト ボックス 139"/>
        <xdr:cNvSpPr txBox="1"/>
      </xdr:nvSpPr>
      <xdr:spPr>
        <a:xfrm>
          <a:off x="3530111" y="954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24302</xdr:rowOff>
    </xdr:from>
    <xdr:to>
      <xdr:col>15</xdr:col>
      <xdr:colOff>101600</xdr:colOff>
      <xdr:row>57</xdr:row>
      <xdr:rowOff>125902</xdr:rowOff>
    </xdr:to>
    <xdr:sp macro="" textlink="">
      <xdr:nvSpPr>
        <xdr:cNvPr id="141" name="楕円 140"/>
        <xdr:cNvSpPr/>
      </xdr:nvSpPr>
      <xdr:spPr>
        <a:xfrm>
          <a:off x="2857500" y="97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142429</xdr:rowOff>
    </xdr:from>
    <xdr:ext cx="534377" cy="259045"/>
    <xdr:sp macro="" textlink="">
      <xdr:nvSpPr>
        <xdr:cNvPr id="142" name="テキスト ボックス 141"/>
        <xdr:cNvSpPr txBox="1"/>
      </xdr:nvSpPr>
      <xdr:spPr>
        <a:xfrm>
          <a:off x="2641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37690</xdr:rowOff>
    </xdr:from>
    <xdr:to>
      <xdr:col>10</xdr:col>
      <xdr:colOff>165100</xdr:colOff>
      <xdr:row>57</xdr:row>
      <xdr:rowOff>139290</xdr:rowOff>
    </xdr:to>
    <xdr:sp macro="" textlink="">
      <xdr:nvSpPr>
        <xdr:cNvPr id="143" name="楕円 142"/>
        <xdr:cNvSpPr/>
      </xdr:nvSpPr>
      <xdr:spPr>
        <a:xfrm>
          <a:off x="1968500" y="981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130417</xdr:rowOff>
    </xdr:from>
    <xdr:ext cx="534377" cy="259045"/>
    <xdr:sp macro="" textlink="">
      <xdr:nvSpPr>
        <xdr:cNvPr id="144" name="テキスト ボックス 143"/>
        <xdr:cNvSpPr txBox="1"/>
      </xdr:nvSpPr>
      <xdr:spPr>
        <a:xfrm>
          <a:off x="1752111" y="990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35846</xdr:rowOff>
    </xdr:from>
    <xdr:to>
      <xdr:col>6</xdr:col>
      <xdr:colOff>38100</xdr:colOff>
      <xdr:row>57</xdr:row>
      <xdr:rowOff>137446</xdr:rowOff>
    </xdr:to>
    <xdr:sp macro="" textlink="">
      <xdr:nvSpPr>
        <xdr:cNvPr id="145" name="楕円 144"/>
        <xdr:cNvSpPr/>
      </xdr:nvSpPr>
      <xdr:spPr>
        <a:xfrm>
          <a:off x="1079500" y="98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128573</xdr:rowOff>
    </xdr:from>
    <xdr:ext cx="534377" cy="259045"/>
    <xdr:sp macro="" textlink="">
      <xdr:nvSpPr>
        <xdr:cNvPr id="146" name="テキスト ボックス 145"/>
        <xdr:cNvSpPr txBox="1"/>
      </xdr:nvSpPr>
      <xdr:spPr>
        <a:xfrm>
          <a:off x="863111" y="990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4277</xdr:rowOff>
    </xdr:from>
    <xdr:to>
      <xdr:col>24</xdr:col>
      <xdr:colOff>63500</xdr:colOff>
      <xdr:row>74</xdr:row>
      <xdr:rowOff>85293</xdr:rowOff>
    </xdr:to>
    <xdr:cxnSp macro="">
      <xdr:nvCxnSpPr>
        <xdr:cNvPr id="173" name="直線コネクタ 172"/>
        <xdr:cNvCxnSpPr/>
      </xdr:nvCxnSpPr>
      <xdr:spPr>
        <a:xfrm>
          <a:off x="3797300" y="12691577"/>
          <a:ext cx="838200" cy="8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xdr:rowOff>
    </xdr:from>
    <xdr:ext cx="469744" cy="259045"/>
    <xdr:sp macro="" textlink="">
      <xdr:nvSpPr>
        <xdr:cNvPr id="174" name="維持補修費平均値テキスト"/>
        <xdr:cNvSpPr txBox="1"/>
      </xdr:nvSpPr>
      <xdr:spPr>
        <a:xfrm>
          <a:off x="4686300" y="132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4277</xdr:rowOff>
    </xdr:from>
    <xdr:to>
      <xdr:col>19</xdr:col>
      <xdr:colOff>177800</xdr:colOff>
      <xdr:row>74</xdr:row>
      <xdr:rowOff>158171</xdr:rowOff>
    </xdr:to>
    <xdr:cxnSp macro="">
      <xdr:nvCxnSpPr>
        <xdr:cNvPr id="176" name="直線コネクタ 175"/>
        <xdr:cNvCxnSpPr/>
      </xdr:nvCxnSpPr>
      <xdr:spPr>
        <a:xfrm flipV="1">
          <a:off x="2908300" y="12691577"/>
          <a:ext cx="889000" cy="15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127038</xdr:rowOff>
    </xdr:from>
    <xdr:ext cx="469744" cy="259045"/>
    <xdr:sp macro="" textlink="">
      <xdr:nvSpPr>
        <xdr:cNvPr id="178" name="テキスト ボックス 177"/>
        <xdr:cNvSpPr txBox="1"/>
      </xdr:nvSpPr>
      <xdr:spPr>
        <a:xfrm>
          <a:off x="3562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158171</xdr:rowOff>
    </xdr:from>
    <xdr:to>
      <xdr:col>15</xdr:col>
      <xdr:colOff>50800</xdr:colOff>
      <xdr:row>74</xdr:row>
      <xdr:rowOff>169738</xdr:rowOff>
    </xdr:to>
    <xdr:cxnSp macro="">
      <xdr:nvCxnSpPr>
        <xdr:cNvPr id="179" name="直線コネクタ 178"/>
        <xdr:cNvCxnSpPr/>
      </xdr:nvCxnSpPr>
      <xdr:spPr>
        <a:xfrm flipV="1">
          <a:off x="2019300" y="12845471"/>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169738</xdr:rowOff>
    </xdr:from>
    <xdr:to>
      <xdr:col>10</xdr:col>
      <xdr:colOff>114300</xdr:colOff>
      <xdr:row>75</xdr:row>
      <xdr:rowOff>112085</xdr:rowOff>
    </xdr:to>
    <xdr:cxnSp macro="">
      <xdr:nvCxnSpPr>
        <xdr:cNvPr id="182" name="直線コネクタ 181"/>
        <xdr:cNvCxnSpPr/>
      </xdr:nvCxnSpPr>
      <xdr:spPr>
        <a:xfrm flipV="1">
          <a:off x="1130300" y="12857038"/>
          <a:ext cx="889000" cy="1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134033</xdr:rowOff>
    </xdr:from>
    <xdr:ext cx="469744" cy="259045"/>
    <xdr:sp macro="" textlink="">
      <xdr:nvSpPr>
        <xdr:cNvPr id="184" name="テキスト ボックス 183"/>
        <xdr:cNvSpPr txBox="1"/>
      </xdr:nvSpPr>
      <xdr:spPr>
        <a:xfrm>
          <a:off x="1784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76693</xdr:rowOff>
    </xdr:from>
    <xdr:to>
      <xdr:col>6</xdr:col>
      <xdr:colOff>38100</xdr:colOff>
      <xdr:row>77</xdr:row>
      <xdr:rowOff>6843</xdr:rowOff>
    </xdr:to>
    <xdr:sp macro="" textlink="">
      <xdr:nvSpPr>
        <xdr:cNvPr id="185" name="フローチャート: 判断 184"/>
        <xdr:cNvSpPr/>
      </xdr:nvSpPr>
      <xdr:spPr>
        <a:xfrm>
          <a:off x="1079500" y="1310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169420</xdr:rowOff>
    </xdr:from>
    <xdr:ext cx="469744" cy="259045"/>
    <xdr:sp macro="" textlink="">
      <xdr:nvSpPr>
        <xdr:cNvPr id="186" name="テキスト ボックス 185"/>
        <xdr:cNvSpPr txBox="1"/>
      </xdr:nvSpPr>
      <xdr:spPr>
        <a:xfrm>
          <a:off x="895428" y="1319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34493</xdr:rowOff>
    </xdr:from>
    <xdr:to>
      <xdr:col>24</xdr:col>
      <xdr:colOff>114300</xdr:colOff>
      <xdr:row>74</xdr:row>
      <xdr:rowOff>136093</xdr:rowOff>
    </xdr:to>
    <xdr:sp macro="" textlink="">
      <xdr:nvSpPr>
        <xdr:cNvPr id="192" name="楕円 191"/>
        <xdr:cNvSpPr/>
      </xdr:nvSpPr>
      <xdr:spPr>
        <a:xfrm>
          <a:off x="4584700" y="127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57370</xdr:rowOff>
    </xdr:from>
    <xdr:ext cx="534377" cy="259045"/>
    <xdr:sp macro="" textlink="">
      <xdr:nvSpPr>
        <xdr:cNvPr id="193" name="維持補修費該当値テキスト"/>
        <xdr:cNvSpPr txBox="1"/>
      </xdr:nvSpPr>
      <xdr:spPr>
        <a:xfrm>
          <a:off x="4686300" y="125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124927</xdr:rowOff>
    </xdr:from>
    <xdr:to>
      <xdr:col>20</xdr:col>
      <xdr:colOff>38100</xdr:colOff>
      <xdr:row>74</xdr:row>
      <xdr:rowOff>55077</xdr:rowOff>
    </xdr:to>
    <xdr:sp macro="" textlink="">
      <xdr:nvSpPr>
        <xdr:cNvPr id="194" name="楕円 193"/>
        <xdr:cNvSpPr/>
      </xdr:nvSpPr>
      <xdr:spPr>
        <a:xfrm>
          <a:off x="3746500" y="126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71604</xdr:rowOff>
    </xdr:from>
    <xdr:ext cx="534377" cy="259045"/>
    <xdr:sp macro="" textlink="">
      <xdr:nvSpPr>
        <xdr:cNvPr id="195" name="テキスト ボックス 194"/>
        <xdr:cNvSpPr txBox="1"/>
      </xdr:nvSpPr>
      <xdr:spPr>
        <a:xfrm>
          <a:off x="3530111" y="1241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107371</xdr:rowOff>
    </xdr:from>
    <xdr:to>
      <xdr:col>15</xdr:col>
      <xdr:colOff>101600</xdr:colOff>
      <xdr:row>75</xdr:row>
      <xdr:rowOff>37521</xdr:rowOff>
    </xdr:to>
    <xdr:sp macro="" textlink="">
      <xdr:nvSpPr>
        <xdr:cNvPr id="196" name="楕円 195"/>
        <xdr:cNvSpPr/>
      </xdr:nvSpPr>
      <xdr:spPr>
        <a:xfrm>
          <a:off x="2857500" y="127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54048</xdr:rowOff>
    </xdr:from>
    <xdr:ext cx="534377" cy="259045"/>
    <xdr:sp macro="" textlink="">
      <xdr:nvSpPr>
        <xdr:cNvPr id="197" name="テキスト ボックス 196"/>
        <xdr:cNvSpPr txBox="1"/>
      </xdr:nvSpPr>
      <xdr:spPr>
        <a:xfrm>
          <a:off x="2641111" y="125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118938</xdr:rowOff>
    </xdr:from>
    <xdr:to>
      <xdr:col>10</xdr:col>
      <xdr:colOff>165100</xdr:colOff>
      <xdr:row>75</xdr:row>
      <xdr:rowOff>49088</xdr:rowOff>
    </xdr:to>
    <xdr:sp macro="" textlink="">
      <xdr:nvSpPr>
        <xdr:cNvPr id="198" name="楕円 197"/>
        <xdr:cNvSpPr/>
      </xdr:nvSpPr>
      <xdr:spPr>
        <a:xfrm>
          <a:off x="1968500" y="128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65615</xdr:rowOff>
    </xdr:from>
    <xdr:ext cx="534377" cy="259045"/>
    <xdr:sp macro="" textlink="">
      <xdr:nvSpPr>
        <xdr:cNvPr id="199" name="テキスト ボックス 198"/>
        <xdr:cNvSpPr txBox="1"/>
      </xdr:nvSpPr>
      <xdr:spPr>
        <a:xfrm>
          <a:off x="1752111" y="125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61285</xdr:rowOff>
    </xdr:from>
    <xdr:to>
      <xdr:col>6</xdr:col>
      <xdr:colOff>38100</xdr:colOff>
      <xdr:row>75</xdr:row>
      <xdr:rowOff>162886</xdr:rowOff>
    </xdr:to>
    <xdr:sp macro="" textlink="">
      <xdr:nvSpPr>
        <xdr:cNvPr id="200" name="楕円 199"/>
        <xdr:cNvSpPr/>
      </xdr:nvSpPr>
      <xdr:spPr>
        <a:xfrm>
          <a:off x="1079500" y="12920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7962</xdr:rowOff>
    </xdr:from>
    <xdr:ext cx="534377" cy="259045"/>
    <xdr:sp macro="" textlink="">
      <xdr:nvSpPr>
        <xdr:cNvPr id="201" name="テキスト ボックス 200"/>
        <xdr:cNvSpPr txBox="1"/>
      </xdr:nvSpPr>
      <xdr:spPr>
        <a:xfrm>
          <a:off x="863111" y="126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97104</xdr:rowOff>
    </xdr:from>
    <xdr:to>
      <xdr:col>24</xdr:col>
      <xdr:colOff>63500</xdr:colOff>
      <xdr:row>95</xdr:row>
      <xdr:rowOff>124879</xdr:rowOff>
    </xdr:to>
    <xdr:cxnSp macro="">
      <xdr:nvCxnSpPr>
        <xdr:cNvPr id="231" name="直線コネクタ 230"/>
        <xdr:cNvCxnSpPr/>
      </xdr:nvCxnSpPr>
      <xdr:spPr>
        <a:xfrm flipV="1">
          <a:off x="3797300" y="16384854"/>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124879</xdr:rowOff>
    </xdr:from>
    <xdr:to>
      <xdr:col>19</xdr:col>
      <xdr:colOff>177800</xdr:colOff>
      <xdr:row>95</xdr:row>
      <xdr:rowOff>158699</xdr:rowOff>
    </xdr:to>
    <xdr:cxnSp macro="">
      <xdr:nvCxnSpPr>
        <xdr:cNvPr id="234" name="直線コネクタ 233"/>
        <xdr:cNvCxnSpPr/>
      </xdr:nvCxnSpPr>
      <xdr:spPr>
        <a:xfrm flipV="1">
          <a:off x="2908300" y="16412629"/>
          <a:ext cx="889000" cy="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158699</xdr:rowOff>
    </xdr:from>
    <xdr:to>
      <xdr:col>15</xdr:col>
      <xdr:colOff>50800</xdr:colOff>
      <xdr:row>96</xdr:row>
      <xdr:rowOff>75985</xdr:rowOff>
    </xdr:to>
    <xdr:cxnSp macro="">
      <xdr:nvCxnSpPr>
        <xdr:cNvPr id="237" name="直線コネクタ 236"/>
        <xdr:cNvCxnSpPr/>
      </xdr:nvCxnSpPr>
      <xdr:spPr>
        <a:xfrm flipV="1">
          <a:off x="2019300" y="16446449"/>
          <a:ext cx="889000" cy="8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75985</xdr:rowOff>
    </xdr:from>
    <xdr:to>
      <xdr:col>10</xdr:col>
      <xdr:colOff>114300</xdr:colOff>
      <xdr:row>97</xdr:row>
      <xdr:rowOff>61988</xdr:rowOff>
    </xdr:to>
    <xdr:cxnSp macro="">
      <xdr:nvCxnSpPr>
        <xdr:cNvPr id="240" name="直線コネクタ 239"/>
        <xdr:cNvCxnSpPr/>
      </xdr:nvCxnSpPr>
      <xdr:spPr>
        <a:xfrm flipV="1">
          <a:off x="1130300" y="16535185"/>
          <a:ext cx="889000" cy="1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154945</xdr:rowOff>
    </xdr:from>
    <xdr:ext cx="534377" cy="259045"/>
    <xdr:sp macro="" textlink="">
      <xdr:nvSpPr>
        <xdr:cNvPr id="242" name="テキスト ボックス 241"/>
        <xdr:cNvSpPr txBox="1"/>
      </xdr:nvSpPr>
      <xdr:spPr>
        <a:xfrm>
          <a:off x="1752111" y="166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154863</xdr:rowOff>
    </xdr:from>
    <xdr:to>
      <xdr:col>6</xdr:col>
      <xdr:colOff>38100</xdr:colOff>
      <xdr:row>97</xdr:row>
      <xdr:rowOff>85013</xdr:rowOff>
    </xdr:to>
    <xdr:sp macro="" textlink="">
      <xdr:nvSpPr>
        <xdr:cNvPr id="243" name="フローチャート: 判断 242"/>
        <xdr:cNvSpPr/>
      </xdr:nvSpPr>
      <xdr:spPr>
        <a:xfrm>
          <a:off x="1079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101540</xdr:rowOff>
    </xdr:from>
    <xdr:ext cx="534377" cy="259045"/>
    <xdr:sp macro="" textlink="">
      <xdr:nvSpPr>
        <xdr:cNvPr id="244" name="テキスト ボックス 243"/>
        <xdr:cNvSpPr txBox="1"/>
      </xdr:nvSpPr>
      <xdr:spPr>
        <a:xfrm>
          <a:off x="863111" y="1638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46304</xdr:rowOff>
    </xdr:from>
    <xdr:to>
      <xdr:col>24</xdr:col>
      <xdr:colOff>114300</xdr:colOff>
      <xdr:row>95</xdr:row>
      <xdr:rowOff>147904</xdr:rowOff>
    </xdr:to>
    <xdr:sp macro="" textlink="">
      <xdr:nvSpPr>
        <xdr:cNvPr id="250" name="楕円 249"/>
        <xdr:cNvSpPr/>
      </xdr:nvSpPr>
      <xdr:spPr>
        <a:xfrm>
          <a:off x="4584700" y="1633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69181</xdr:rowOff>
    </xdr:from>
    <xdr:ext cx="534377" cy="259045"/>
    <xdr:sp macro="" textlink="">
      <xdr:nvSpPr>
        <xdr:cNvPr id="251" name="扶助費該当値テキスト"/>
        <xdr:cNvSpPr txBox="1"/>
      </xdr:nvSpPr>
      <xdr:spPr>
        <a:xfrm>
          <a:off x="4686300" y="161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74079</xdr:rowOff>
    </xdr:from>
    <xdr:to>
      <xdr:col>20</xdr:col>
      <xdr:colOff>38100</xdr:colOff>
      <xdr:row>96</xdr:row>
      <xdr:rowOff>4229</xdr:rowOff>
    </xdr:to>
    <xdr:sp macro="" textlink="">
      <xdr:nvSpPr>
        <xdr:cNvPr id="252" name="楕円 251"/>
        <xdr:cNvSpPr/>
      </xdr:nvSpPr>
      <xdr:spPr>
        <a:xfrm>
          <a:off x="3746500" y="163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20756</xdr:rowOff>
    </xdr:from>
    <xdr:ext cx="534377" cy="259045"/>
    <xdr:sp macro="" textlink="">
      <xdr:nvSpPr>
        <xdr:cNvPr id="253" name="テキスト ボックス 252"/>
        <xdr:cNvSpPr txBox="1"/>
      </xdr:nvSpPr>
      <xdr:spPr>
        <a:xfrm>
          <a:off x="3530111" y="1613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107899</xdr:rowOff>
    </xdr:from>
    <xdr:to>
      <xdr:col>15</xdr:col>
      <xdr:colOff>101600</xdr:colOff>
      <xdr:row>96</xdr:row>
      <xdr:rowOff>38049</xdr:rowOff>
    </xdr:to>
    <xdr:sp macro="" textlink="">
      <xdr:nvSpPr>
        <xdr:cNvPr id="254" name="楕円 253"/>
        <xdr:cNvSpPr/>
      </xdr:nvSpPr>
      <xdr:spPr>
        <a:xfrm>
          <a:off x="2857500" y="163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54576</xdr:rowOff>
    </xdr:from>
    <xdr:ext cx="534377" cy="259045"/>
    <xdr:sp macro="" textlink="">
      <xdr:nvSpPr>
        <xdr:cNvPr id="255" name="テキスト ボックス 254"/>
        <xdr:cNvSpPr txBox="1"/>
      </xdr:nvSpPr>
      <xdr:spPr>
        <a:xfrm>
          <a:off x="2641111" y="1617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25185</xdr:rowOff>
    </xdr:from>
    <xdr:to>
      <xdr:col>10</xdr:col>
      <xdr:colOff>165100</xdr:colOff>
      <xdr:row>96</xdr:row>
      <xdr:rowOff>126785</xdr:rowOff>
    </xdr:to>
    <xdr:sp macro="" textlink="">
      <xdr:nvSpPr>
        <xdr:cNvPr id="256" name="楕円 255"/>
        <xdr:cNvSpPr/>
      </xdr:nvSpPr>
      <xdr:spPr>
        <a:xfrm>
          <a:off x="1968500" y="164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143312</xdr:rowOff>
    </xdr:from>
    <xdr:ext cx="534377" cy="259045"/>
    <xdr:sp macro="" textlink="">
      <xdr:nvSpPr>
        <xdr:cNvPr id="257" name="テキスト ボックス 256"/>
        <xdr:cNvSpPr txBox="1"/>
      </xdr:nvSpPr>
      <xdr:spPr>
        <a:xfrm>
          <a:off x="1752111" y="162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11188</xdr:rowOff>
    </xdr:from>
    <xdr:to>
      <xdr:col>6</xdr:col>
      <xdr:colOff>38100</xdr:colOff>
      <xdr:row>97</xdr:row>
      <xdr:rowOff>112788</xdr:rowOff>
    </xdr:to>
    <xdr:sp macro="" textlink="">
      <xdr:nvSpPr>
        <xdr:cNvPr id="258" name="楕円 257"/>
        <xdr:cNvSpPr/>
      </xdr:nvSpPr>
      <xdr:spPr>
        <a:xfrm>
          <a:off x="1079500" y="1664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103915</xdr:rowOff>
    </xdr:from>
    <xdr:ext cx="534377" cy="259045"/>
    <xdr:sp macro="" textlink="">
      <xdr:nvSpPr>
        <xdr:cNvPr id="259" name="テキスト ボックス 258"/>
        <xdr:cNvSpPr txBox="1"/>
      </xdr:nvSpPr>
      <xdr:spPr>
        <a:xfrm>
          <a:off x="863111" y="167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98722</xdr:rowOff>
    </xdr:from>
    <xdr:to>
      <xdr:col>55</xdr:col>
      <xdr:colOff>0</xdr:colOff>
      <xdr:row>34</xdr:row>
      <xdr:rowOff>164421</xdr:rowOff>
    </xdr:to>
    <xdr:cxnSp macro="">
      <xdr:nvCxnSpPr>
        <xdr:cNvPr id="290" name="直線コネクタ 289"/>
        <xdr:cNvCxnSpPr/>
      </xdr:nvCxnSpPr>
      <xdr:spPr>
        <a:xfrm flipV="1">
          <a:off x="9639300" y="5928022"/>
          <a:ext cx="838200" cy="6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164421</xdr:rowOff>
    </xdr:from>
    <xdr:to>
      <xdr:col>50</xdr:col>
      <xdr:colOff>114300</xdr:colOff>
      <xdr:row>35</xdr:row>
      <xdr:rowOff>28476</xdr:rowOff>
    </xdr:to>
    <xdr:cxnSp macro="">
      <xdr:nvCxnSpPr>
        <xdr:cNvPr id="293" name="直線コネクタ 292"/>
        <xdr:cNvCxnSpPr/>
      </xdr:nvCxnSpPr>
      <xdr:spPr>
        <a:xfrm flipV="1">
          <a:off x="8750300" y="5993721"/>
          <a:ext cx="889000" cy="3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28476</xdr:rowOff>
    </xdr:from>
    <xdr:to>
      <xdr:col>45</xdr:col>
      <xdr:colOff>177800</xdr:colOff>
      <xdr:row>35</xdr:row>
      <xdr:rowOff>28790</xdr:rowOff>
    </xdr:to>
    <xdr:cxnSp macro="">
      <xdr:nvCxnSpPr>
        <xdr:cNvPr id="296" name="直線コネクタ 295"/>
        <xdr:cNvCxnSpPr/>
      </xdr:nvCxnSpPr>
      <xdr:spPr>
        <a:xfrm flipV="1">
          <a:off x="7861300" y="6029226"/>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28790</xdr:rowOff>
    </xdr:from>
    <xdr:to>
      <xdr:col>41</xdr:col>
      <xdr:colOff>50800</xdr:colOff>
      <xdr:row>35</xdr:row>
      <xdr:rowOff>53818</xdr:rowOff>
    </xdr:to>
    <xdr:cxnSp macro="">
      <xdr:nvCxnSpPr>
        <xdr:cNvPr id="299" name="直線コネクタ 298"/>
        <xdr:cNvCxnSpPr/>
      </xdr:nvCxnSpPr>
      <xdr:spPr>
        <a:xfrm flipV="1">
          <a:off x="6972300" y="6029540"/>
          <a:ext cx="889000" cy="2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138519</xdr:rowOff>
    </xdr:from>
    <xdr:to>
      <xdr:col>36</xdr:col>
      <xdr:colOff>165100</xdr:colOff>
      <xdr:row>36</xdr:row>
      <xdr:rowOff>68669</xdr:rowOff>
    </xdr:to>
    <xdr:sp macro="" textlink="">
      <xdr:nvSpPr>
        <xdr:cNvPr id="302" name="フローチャート: 判断 301"/>
        <xdr:cNvSpPr/>
      </xdr:nvSpPr>
      <xdr:spPr>
        <a:xfrm>
          <a:off x="6921500" y="61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59796</xdr:rowOff>
    </xdr:from>
    <xdr:ext cx="534377" cy="259045"/>
    <xdr:sp macro="" textlink="">
      <xdr:nvSpPr>
        <xdr:cNvPr id="303" name="テキスト ボックス 302"/>
        <xdr:cNvSpPr txBox="1"/>
      </xdr:nvSpPr>
      <xdr:spPr>
        <a:xfrm>
          <a:off x="6705111" y="62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47922</xdr:rowOff>
    </xdr:from>
    <xdr:to>
      <xdr:col>55</xdr:col>
      <xdr:colOff>50800</xdr:colOff>
      <xdr:row>34</xdr:row>
      <xdr:rowOff>149522</xdr:rowOff>
    </xdr:to>
    <xdr:sp macro="" textlink="">
      <xdr:nvSpPr>
        <xdr:cNvPr id="309" name="楕円 308"/>
        <xdr:cNvSpPr/>
      </xdr:nvSpPr>
      <xdr:spPr>
        <a:xfrm>
          <a:off x="10426700" y="58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70799</xdr:rowOff>
    </xdr:from>
    <xdr:ext cx="599010" cy="259045"/>
    <xdr:sp macro="" textlink="">
      <xdr:nvSpPr>
        <xdr:cNvPr id="310" name="補助費等該当値テキスト"/>
        <xdr:cNvSpPr txBox="1"/>
      </xdr:nvSpPr>
      <xdr:spPr>
        <a:xfrm>
          <a:off x="10528300" y="572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113621</xdr:rowOff>
    </xdr:from>
    <xdr:to>
      <xdr:col>50</xdr:col>
      <xdr:colOff>165100</xdr:colOff>
      <xdr:row>35</xdr:row>
      <xdr:rowOff>43771</xdr:rowOff>
    </xdr:to>
    <xdr:sp macro="" textlink="">
      <xdr:nvSpPr>
        <xdr:cNvPr id="311" name="楕円 310"/>
        <xdr:cNvSpPr/>
      </xdr:nvSpPr>
      <xdr:spPr>
        <a:xfrm>
          <a:off x="9588500" y="594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60298</xdr:rowOff>
    </xdr:from>
    <xdr:ext cx="599010" cy="259045"/>
    <xdr:sp macro="" textlink="">
      <xdr:nvSpPr>
        <xdr:cNvPr id="312" name="テキスト ボックス 311"/>
        <xdr:cNvSpPr txBox="1"/>
      </xdr:nvSpPr>
      <xdr:spPr>
        <a:xfrm>
          <a:off x="9339795" y="571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149126</xdr:rowOff>
    </xdr:from>
    <xdr:to>
      <xdr:col>46</xdr:col>
      <xdr:colOff>38100</xdr:colOff>
      <xdr:row>35</xdr:row>
      <xdr:rowOff>79276</xdr:rowOff>
    </xdr:to>
    <xdr:sp macro="" textlink="">
      <xdr:nvSpPr>
        <xdr:cNvPr id="313" name="楕円 312"/>
        <xdr:cNvSpPr/>
      </xdr:nvSpPr>
      <xdr:spPr>
        <a:xfrm>
          <a:off x="8699500" y="59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95803</xdr:rowOff>
    </xdr:from>
    <xdr:ext cx="599010" cy="259045"/>
    <xdr:sp macro="" textlink="">
      <xdr:nvSpPr>
        <xdr:cNvPr id="314" name="テキスト ボックス 313"/>
        <xdr:cNvSpPr txBox="1"/>
      </xdr:nvSpPr>
      <xdr:spPr>
        <a:xfrm>
          <a:off x="8450795" y="57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149440</xdr:rowOff>
    </xdr:from>
    <xdr:to>
      <xdr:col>41</xdr:col>
      <xdr:colOff>101600</xdr:colOff>
      <xdr:row>35</xdr:row>
      <xdr:rowOff>79590</xdr:rowOff>
    </xdr:to>
    <xdr:sp macro="" textlink="">
      <xdr:nvSpPr>
        <xdr:cNvPr id="315" name="楕円 314"/>
        <xdr:cNvSpPr/>
      </xdr:nvSpPr>
      <xdr:spPr>
        <a:xfrm>
          <a:off x="7810500" y="59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96117</xdr:rowOff>
    </xdr:from>
    <xdr:ext cx="599010" cy="259045"/>
    <xdr:sp macro="" textlink="">
      <xdr:nvSpPr>
        <xdr:cNvPr id="316" name="テキスト ボックス 315"/>
        <xdr:cNvSpPr txBox="1"/>
      </xdr:nvSpPr>
      <xdr:spPr>
        <a:xfrm>
          <a:off x="7561795" y="575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3018</xdr:rowOff>
    </xdr:from>
    <xdr:to>
      <xdr:col>36</xdr:col>
      <xdr:colOff>165100</xdr:colOff>
      <xdr:row>35</xdr:row>
      <xdr:rowOff>104618</xdr:rowOff>
    </xdr:to>
    <xdr:sp macro="" textlink="">
      <xdr:nvSpPr>
        <xdr:cNvPr id="317" name="楕円 316"/>
        <xdr:cNvSpPr/>
      </xdr:nvSpPr>
      <xdr:spPr>
        <a:xfrm>
          <a:off x="6921500" y="60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121145</xdr:rowOff>
    </xdr:from>
    <xdr:ext cx="599010" cy="259045"/>
    <xdr:sp macro="" textlink="">
      <xdr:nvSpPr>
        <xdr:cNvPr id="318" name="テキスト ボックス 317"/>
        <xdr:cNvSpPr txBox="1"/>
      </xdr:nvSpPr>
      <xdr:spPr>
        <a:xfrm>
          <a:off x="6672795" y="577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77532</xdr:rowOff>
    </xdr:from>
    <xdr:to>
      <xdr:col>55</xdr:col>
      <xdr:colOff>0</xdr:colOff>
      <xdr:row>57</xdr:row>
      <xdr:rowOff>12461</xdr:rowOff>
    </xdr:to>
    <xdr:cxnSp macro="">
      <xdr:nvCxnSpPr>
        <xdr:cNvPr id="347" name="直線コネクタ 346"/>
        <xdr:cNvCxnSpPr/>
      </xdr:nvCxnSpPr>
      <xdr:spPr>
        <a:xfrm>
          <a:off x="9639300" y="9678732"/>
          <a:ext cx="838200" cy="10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77532</xdr:rowOff>
    </xdr:from>
    <xdr:to>
      <xdr:col>50</xdr:col>
      <xdr:colOff>114300</xdr:colOff>
      <xdr:row>57</xdr:row>
      <xdr:rowOff>79152</xdr:rowOff>
    </xdr:to>
    <xdr:cxnSp macro="">
      <xdr:nvCxnSpPr>
        <xdr:cNvPr id="350" name="直線コネクタ 349"/>
        <xdr:cNvCxnSpPr/>
      </xdr:nvCxnSpPr>
      <xdr:spPr>
        <a:xfrm flipV="1">
          <a:off x="8750300" y="9678732"/>
          <a:ext cx="889000" cy="17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79152</xdr:rowOff>
    </xdr:from>
    <xdr:to>
      <xdr:col>45</xdr:col>
      <xdr:colOff>177800</xdr:colOff>
      <xdr:row>58</xdr:row>
      <xdr:rowOff>31317</xdr:rowOff>
    </xdr:to>
    <xdr:cxnSp macro="">
      <xdr:nvCxnSpPr>
        <xdr:cNvPr id="353" name="直線コネクタ 352"/>
        <xdr:cNvCxnSpPr/>
      </xdr:nvCxnSpPr>
      <xdr:spPr>
        <a:xfrm flipV="1">
          <a:off x="7861300" y="9851802"/>
          <a:ext cx="889000" cy="1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31317</xdr:rowOff>
    </xdr:from>
    <xdr:to>
      <xdr:col>41</xdr:col>
      <xdr:colOff>50800</xdr:colOff>
      <xdr:row>58</xdr:row>
      <xdr:rowOff>39958</xdr:rowOff>
    </xdr:to>
    <xdr:cxnSp macro="">
      <xdr:nvCxnSpPr>
        <xdr:cNvPr id="356" name="直線コネクタ 355"/>
        <xdr:cNvCxnSpPr/>
      </xdr:nvCxnSpPr>
      <xdr:spPr>
        <a:xfrm flipV="1">
          <a:off x="6972300" y="9975417"/>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52000</xdr:rowOff>
    </xdr:from>
    <xdr:to>
      <xdr:col>36</xdr:col>
      <xdr:colOff>165100</xdr:colOff>
      <xdr:row>56</xdr:row>
      <xdr:rowOff>153600</xdr:rowOff>
    </xdr:to>
    <xdr:sp macro="" textlink="">
      <xdr:nvSpPr>
        <xdr:cNvPr id="359" name="フローチャート: 判断 358"/>
        <xdr:cNvSpPr/>
      </xdr:nvSpPr>
      <xdr:spPr>
        <a:xfrm>
          <a:off x="6921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170127</xdr:rowOff>
    </xdr:from>
    <xdr:ext cx="599010" cy="259045"/>
    <xdr:sp macro="" textlink="">
      <xdr:nvSpPr>
        <xdr:cNvPr id="360" name="テキスト ボックス 359"/>
        <xdr:cNvSpPr txBox="1"/>
      </xdr:nvSpPr>
      <xdr:spPr>
        <a:xfrm>
          <a:off x="6672795"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133111</xdr:rowOff>
    </xdr:from>
    <xdr:to>
      <xdr:col>55</xdr:col>
      <xdr:colOff>50800</xdr:colOff>
      <xdr:row>57</xdr:row>
      <xdr:rowOff>63261</xdr:rowOff>
    </xdr:to>
    <xdr:sp macro="" textlink="">
      <xdr:nvSpPr>
        <xdr:cNvPr id="366" name="楕円 365"/>
        <xdr:cNvSpPr/>
      </xdr:nvSpPr>
      <xdr:spPr>
        <a:xfrm>
          <a:off x="10426700" y="973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155988</xdr:rowOff>
    </xdr:from>
    <xdr:ext cx="534377" cy="259045"/>
    <xdr:sp macro="" textlink="">
      <xdr:nvSpPr>
        <xdr:cNvPr id="367" name="普通建設事業費該当値テキスト"/>
        <xdr:cNvSpPr txBox="1"/>
      </xdr:nvSpPr>
      <xdr:spPr>
        <a:xfrm>
          <a:off x="10528300" y="958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26732</xdr:rowOff>
    </xdr:from>
    <xdr:to>
      <xdr:col>50</xdr:col>
      <xdr:colOff>165100</xdr:colOff>
      <xdr:row>56</xdr:row>
      <xdr:rowOff>128332</xdr:rowOff>
    </xdr:to>
    <xdr:sp macro="" textlink="">
      <xdr:nvSpPr>
        <xdr:cNvPr id="368" name="楕円 367"/>
        <xdr:cNvSpPr/>
      </xdr:nvSpPr>
      <xdr:spPr>
        <a:xfrm>
          <a:off x="9588500" y="96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144859</xdr:rowOff>
    </xdr:from>
    <xdr:ext cx="599010" cy="259045"/>
    <xdr:sp macro="" textlink="">
      <xdr:nvSpPr>
        <xdr:cNvPr id="369" name="テキスト ボックス 368"/>
        <xdr:cNvSpPr txBox="1"/>
      </xdr:nvSpPr>
      <xdr:spPr>
        <a:xfrm>
          <a:off x="9339795" y="940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28352</xdr:rowOff>
    </xdr:from>
    <xdr:to>
      <xdr:col>46</xdr:col>
      <xdr:colOff>38100</xdr:colOff>
      <xdr:row>57</xdr:row>
      <xdr:rowOff>129952</xdr:rowOff>
    </xdr:to>
    <xdr:sp macro="" textlink="">
      <xdr:nvSpPr>
        <xdr:cNvPr id="370" name="楕円 369"/>
        <xdr:cNvSpPr/>
      </xdr:nvSpPr>
      <xdr:spPr>
        <a:xfrm>
          <a:off x="8699500" y="98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146479</xdr:rowOff>
    </xdr:from>
    <xdr:ext cx="534377" cy="259045"/>
    <xdr:sp macro="" textlink="">
      <xdr:nvSpPr>
        <xdr:cNvPr id="371" name="テキスト ボックス 370"/>
        <xdr:cNvSpPr txBox="1"/>
      </xdr:nvSpPr>
      <xdr:spPr>
        <a:xfrm>
          <a:off x="8483111" y="957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151967</xdr:rowOff>
    </xdr:from>
    <xdr:to>
      <xdr:col>41</xdr:col>
      <xdr:colOff>101600</xdr:colOff>
      <xdr:row>58</xdr:row>
      <xdr:rowOff>82117</xdr:rowOff>
    </xdr:to>
    <xdr:sp macro="" textlink="">
      <xdr:nvSpPr>
        <xdr:cNvPr id="372" name="楕円 371"/>
        <xdr:cNvSpPr/>
      </xdr:nvSpPr>
      <xdr:spPr>
        <a:xfrm>
          <a:off x="7810500" y="99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73244</xdr:rowOff>
    </xdr:from>
    <xdr:ext cx="534377" cy="259045"/>
    <xdr:sp macro="" textlink="">
      <xdr:nvSpPr>
        <xdr:cNvPr id="373" name="テキスト ボックス 372"/>
        <xdr:cNvSpPr txBox="1"/>
      </xdr:nvSpPr>
      <xdr:spPr>
        <a:xfrm>
          <a:off x="7594111" y="1001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160608</xdr:rowOff>
    </xdr:from>
    <xdr:to>
      <xdr:col>36</xdr:col>
      <xdr:colOff>165100</xdr:colOff>
      <xdr:row>58</xdr:row>
      <xdr:rowOff>90758</xdr:rowOff>
    </xdr:to>
    <xdr:sp macro="" textlink="">
      <xdr:nvSpPr>
        <xdr:cNvPr id="374" name="楕円 373"/>
        <xdr:cNvSpPr/>
      </xdr:nvSpPr>
      <xdr:spPr>
        <a:xfrm>
          <a:off x="6921500" y="99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81885</xdr:rowOff>
    </xdr:from>
    <xdr:ext cx="534377" cy="259045"/>
    <xdr:sp macro="" textlink="">
      <xdr:nvSpPr>
        <xdr:cNvPr id="375" name="テキスト ボックス 374"/>
        <xdr:cNvSpPr txBox="1"/>
      </xdr:nvSpPr>
      <xdr:spPr>
        <a:xfrm>
          <a:off x="6705111" y="1002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57648</xdr:rowOff>
    </xdr:from>
    <xdr:to>
      <xdr:col>55</xdr:col>
      <xdr:colOff>0</xdr:colOff>
      <xdr:row>78</xdr:row>
      <xdr:rowOff>101333</xdr:rowOff>
    </xdr:to>
    <xdr:cxnSp macro="">
      <xdr:nvCxnSpPr>
        <xdr:cNvPr id="404" name="直線コネクタ 403"/>
        <xdr:cNvCxnSpPr/>
      </xdr:nvCxnSpPr>
      <xdr:spPr>
        <a:xfrm flipV="1">
          <a:off x="9639300" y="13430748"/>
          <a:ext cx="838200" cy="4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101333</xdr:rowOff>
    </xdr:from>
    <xdr:to>
      <xdr:col>50</xdr:col>
      <xdr:colOff>114300</xdr:colOff>
      <xdr:row>78</xdr:row>
      <xdr:rowOff>155710</xdr:rowOff>
    </xdr:to>
    <xdr:cxnSp macro="">
      <xdr:nvCxnSpPr>
        <xdr:cNvPr id="407" name="直線コネクタ 406"/>
        <xdr:cNvCxnSpPr/>
      </xdr:nvCxnSpPr>
      <xdr:spPr>
        <a:xfrm flipV="1">
          <a:off x="8750300" y="13474433"/>
          <a:ext cx="889000" cy="5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122951</xdr:rowOff>
    </xdr:from>
    <xdr:to>
      <xdr:col>45</xdr:col>
      <xdr:colOff>177800</xdr:colOff>
      <xdr:row>78</xdr:row>
      <xdr:rowOff>155710</xdr:rowOff>
    </xdr:to>
    <xdr:cxnSp macro="">
      <xdr:nvCxnSpPr>
        <xdr:cNvPr id="410" name="直線コネクタ 409"/>
        <xdr:cNvCxnSpPr/>
      </xdr:nvCxnSpPr>
      <xdr:spPr>
        <a:xfrm>
          <a:off x="7861300" y="13496051"/>
          <a:ext cx="889000" cy="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122951</xdr:rowOff>
    </xdr:from>
    <xdr:to>
      <xdr:col>41</xdr:col>
      <xdr:colOff>50800</xdr:colOff>
      <xdr:row>78</xdr:row>
      <xdr:rowOff>134747</xdr:rowOff>
    </xdr:to>
    <xdr:cxnSp macro="">
      <xdr:nvCxnSpPr>
        <xdr:cNvPr id="413" name="直線コネクタ 412"/>
        <xdr:cNvCxnSpPr/>
      </xdr:nvCxnSpPr>
      <xdr:spPr>
        <a:xfrm flipV="1">
          <a:off x="6972300" y="13496051"/>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131039</xdr:rowOff>
    </xdr:from>
    <xdr:to>
      <xdr:col>36</xdr:col>
      <xdr:colOff>165100</xdr:colOff>
      <xdr:row>78</xdr:row>
      <xdr:rowOff>61189</xdr:rowOff>
    </xdr:to>
    <xdr:sp macro="" textlink="">
      <xdr:nvSpPr>
        <xdr:cNvPr id="416" name="フローチャート: 判断 415"/>
        <xdr:cNvSpPr/>
      </xdr:nvSpPr>
      <xdr:spPr>
        <a:xfrm>
          <a:off x="6921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77716</xdr:rowOff>
    </xdr:from>
    <xdr:ext cx="534377" cy="259045"/>
    <xdr:sp macro="" textlink="">
      <xdr:nvSpPr>
        <xdr:cNvPr id="417" name="テキスト ボックス 416"/>
        <xdr:cNvSpPr txBox="1"/>
      </xdr:nvSpPr>
      <xdr:spPr>
        <a:xfrm>
          <a:off x="6705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6848</xdr:rowOff>
    </xdr:from>
    <xdr:to>
      <xdr:col>55</xdr:col>
      <xdr:colOff>50800</xdr:colOff>
      <xdr:row>78</xdr:row>
      <xdr:rowOff>108448</xdr:rowOff>
    </xdr:to>
    <xdr:sp macro="" textlink="">
      <xdr:nvSpPr>
        <xdr:cNvPr id="423" name="楕円 422"/>
        <xdr:cNvSpPr/>
      </xdr:nvSpPr>
      <xdr:spPr>
        <a:xfrm>
          <a:off x="10426700" y="133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29725</xdr:rowOff>
    </xdr:from>
    <xdr:ext cx="534377" cy="259045"/>
    <xdr:sp macro="" textlink="">
      <xdr:nvSpPr>
        <xdr:cNvPr id="424" name="普通建設事業費 （ うち新規整備　）該当値テキスト"/>
        <xdr:cNvSpPr txBox="1"/>
      </xdr:nvSpPr>
      <xdr:spPr>
        <a:xfrm>
          <a:off x="10528300" y="132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50533</xdr:rowOff>
    </xdr:from>
    <xdr:to>
      <xdr:col>50</xdr:col>
      <xdr:colOff>165100</xdr:colOff>
      <xdr:row>78</xdr:row>
      <xdr:rowOff>152133</xdr:rowOff>
    </xdr:to>
    <xdr:sp macro="" textlink="">
      <xdr:nvSpPr>
        <xdr:cNvPr id="425" name="楕円 424"/>
        <xdr:cNvSpPr/>
      </xdr:nvSpPr>
      <xdr:spPr>
        <a:xfrm>
          <a:off x="9588500" y="134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168660</xdr:rowOff>
    </xdr:from>
    <xdr:ext cx="534377" cy="259045"/>
    <xdr:sp macro="" textlink="">
      <xdr:nvSpPr>
        <xdr:cNvPr id="426" name="テキスト ボックス 425"/>
        <xdr:cNvSpPr txBox="1"/>
      </xdr:nvSpPr>
      <xdr:spPr>
        <a:xfrm>
          <a:off x="9372111" y="1319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104910</xdr:rowOff>
    </xdr:from>
    <xdr:to>
      <xdr:col>46</xdr:col>
      <xdr:colOff>38100</xdr:colOff>
      <xdr:row>79</xdr:row>
      <xdr:rowOff>35060</xdr:rowOff>
    </xdr:to>
    <xdr:sp macro="" textlink="">
      <xdr:nvSpPr>
        <xdr:cNvPr id="427" name="楕円 426"/>
        <xdr:cNvSpPr/>
      </xdr:nvSpPr>
      <xdr:spPr>
        <a:xfrm>
          <a:off x="8699500" y="13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26187</xdr:rowOff>
    </xdr:from>
    <xdr:ext cx="534377" cy="259045"/>
    <xdr:sp macro="" textlink="">
      <xdr:nvSpPr>
        <xdr:cNvPr id="428" name="テキスト ボックス 427"/>
        <xdr:cNvSpPr txBox="1"/>
      </xdr:nvSpPr>
      <xdr:spPr>
        <a:xfrm>
          <a:off x="8483111" y="135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72151</xdr:rowOff>
    </xdr:from>
    <xdr:to>
      <xdr:col>41</xdr:col>
      <xdr:colOff>101600</xdr:colOff>
      <xdr:row>79</xdr:row>
      <xdr:rowOff>2301</xdr:rowOff>
    </xdr:to>
    <xdr:sp macro="" textlink="">
      <xdr:nvSpPr>
        <xdr:cNvPr id="429" name="楕円 428"/>
        <xdr:cNvSpPr/>
      </xdr:nvSpPr>
      <xdr:spPr>
        <a:xfrm>
          <a:off x="7810500" y="134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164878</xdr:rowOff>
    </xdr:from>
    <xdr:ext cx="534377" cy="259045"/>
    <xdr:sp macro="" textlink="">
      <xdr:nvSpPr>
        <xdr:cNvPr id="430" name="テキスト ボックス 429"/>
        <xdr:cNvSpPr txBox="1"/>
      </xdr:nvSpPr>
      <xdr:spPr>
        <a:xfrm>
          <a:off x="7594111" y="135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83947</xdr:rowOff>
    </xdr:from>
    <xdr:to>
      <xdr:col>36</xdr:col>
      <xdr:colOff>165100</xdr:colOff>
      <xdr:row>79</xdr:row>
      <xdr:rowOff>14097</xdr:rowOff>
    </xdr:to>
    <xdr:sp macro="" textlink="">
      <xdr:nvSpPr>
        <xdr:cNvPr id="431" name="楕円 430"/>
        <xdr:cNvSpPr/>
      </xdr:nvSpPr>
      <xdr:spPr>
        <a:xfrm>
          <a:off x="6921500" y="134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5224</xdr:rowOff>
    </xdr:from>
    <xdr:ext cx="534377" cy="259045"/>
    <xdr:sp macro="" textlink="">
      <xdr:nvSpPr>
        <xdr:cNvPr id="432" name="テキスト ボックス 431"/>
        <xdr:cNvSpPr txBox="1"/>
      </xdr:nvSpPr>
      <xdr:spPr>
        <a:xfrm>
          <a:off x="6705111" y="135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5398</xdr:rowOff>
    </xdr:from>
    <xdr:to>
      <xdr:col>55</xdr:col>
      <xdr:colOff>0</xdr:colOff>
      <xdr:row>96</xdr:row>
      <xdr:rowOff>136210</xdr:rowOff>
    </xdr:to>
    <xdr:cxnSp macro="">
      <xdr:nvCxnSpPr>
        <xdr:cNvPr id="461" name="直線コネクタ 460"/>
        <xdr:cNvCxnSpPr/>
      </xdr:nvCxnSpPr>
      <xdr:spPr>
        <a:xfrm>
          <a:off x="9639300" y="16293148"/>
          <a:ext cx="838200" cy="30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5398</xdr:rowOff>
    </xdr:from>
    <xdr:to>
      <xdr:col>50</xdr:col>
      <xdr:colOff>114300</xdr:colOff>
      <xdr:row>96</xdr:row>
      <xdr:rowOff>135037</xdr:rowOff>
    </xdr:to>
    <xdr:cxnSp macro="">
      <xdr:nvCxnSpPr>
        <xdr:cNvPr id="464" name="直線コネクタ 463"/>
        <xdr:cNvCxnSpPr/>
      </xdr:nvCxnSpPr>
      <xdr:spPr>
        <a:xfrm flipV="1">
          <a:off x="8750300" y="16293148"/>
          <a:ext cx="889000" cy="30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135037</xdr:rowOff>
    </xdr:from>
    <xdr:to>
      <xdr:col>45</xdr:col>
      <xdr:colOff>177800</xdr:colOff>
      <xdr:row>98</xdr:row>
      <xdr:rowOff>113982</xdr:rowOff>
    </xdr:to>
    <xdr:cxnSp macro="">
      <xdr:nvCxnSpPr>
        <xdr:cNvPr id="467" name="直線コネクタ 466"/>
        <xdr:cNvCxnSpPr/>
      </xdr:nvCxnSpPr>
      <xdr:spPr>
        <a:xfrm flipV="1">
          <a:off x="7861300" y="16594237"/>
          <a:ext cx="889000" cy="3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85089</xdr:rowOff>
    </xdr:from>
    <xdr:ext cx="534377" cy="259045"/>
    <xdr:sp macro="" textlink="">
      <xdr:nvSpPr>
        <xdr:cNvPr id="469" name="テキスト ボックス 468"/>
        <xdr:cNvSpPr txBox="1"/>
      </xdr:nvSpPr>
      <xdr:spPr>
        <a:xfrm>
          <a:off x="8483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113982</xdr:rowOff>
    </xdr:from>
    <xdr:to>
      <xdr:col>41</xdr:col>
      <xdr:colOff>50800</xdr:colOff>
      <xdr:row>98</xdr:row>
      <xdr:rowOff>124895</xdr:rowOff>
    </xdr:to>
    <xdr:cxnSp macro="">
      <xdr:nvCxnSpPr>
        <xdr:cNvPr id="470" name="直線コネクタ 469"/>
        <xdr:cNvCxnSpPr/>
      </xdr:nvCxnSpPr>
      <xdr:spPr>
        <a:xfrm flipV="1">
          <a:off x="6972300" y="16916082"/>
          <a:ext cx="8890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134849</xdr:rowOff>
    </xdr:from>
    <xdr:to>
      <xdr:col>36</xdr:col>
      <xdr:colOff>165100</xdr:colOff>
      <xdr:row>97</xdr:row>
      <xdr:rowOff>64999</xdr:rowOff>
    </xdr:to>
    <xdr:sp macro="" textlink="">
      <xdr:nvSpPr>
        <xdr:cNvPr id="473" name="フローチャート: 判断 472"/>
        <xdr:cNvSpPr/>
      </xdr:nvSpPr>
      <xdr:spPr>
        <a:xfrm>
          <a:off x="6921500" y="165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81526</xdr:rowOff>
    </xdr:from>
    <xdr:ext cx="534377" cy="259045"/>
    <xdr:sp macro="" textlink="">
      <xdr:nvSpPr>
        <xdr:cNvPr id="474" name="テキスト ボックス 473"/>
        <xdr:cNvSpPr txBox="1"/>
      </xdr:nvSpPr>
      <xdr:spPr>
        <a:xfrm>
          <a:off x="6705111" y="163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85410</xdr:rowOff>
    </xdr:from>
    <xdr:to>
      <xdr:col>55</xdr:col>
      <xdr:colOff>50800</xdr:colOff>
      <xdr:row>97</xdr:row>
      <xdr:rowOff>15560</xdr:rowOff>
    </xdr:to>
    <xdr:sp macro="" textlink="">
      <xdr:nvSpPr>
        <xdr:cNvPr id="480" name="楕円 479"/>
        <xdr:cNvSpPr/>
      </xdr:nvSpPr>
      <xdr:spPr>
        <a:xfrm>
          <a:off x="10426700" y="1654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108287</xdr:rowOff>
    </xdr:from>
    <xdr:ext cx="534377" cy="259045"/>
    <xdr:sp macro="" textlink="">
      <xdr:nvSpPr>
        <xdr:cNvPr id="481" name="普通建設事業費 （ うち更新整備　）該当値テキスト"/>
        <xdr:cNvSpPr txBox="1"/>
      </xdr:nvSpPr>
      <xdr:spPr>
        <a:xfrm>
          <a:off x="10528300" y="163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126048</xdr:rowOff>
    </xdr:from>
    <xdr:to>
      <xdr:col>50</xdr:col>
      <xdr:colOff>165100</xdr:colOff>
      <xdr:row>95</xdr:row>
      <xdr:rowOff>56198</xdr:rowOff>
    </xdr:to>
    <xdr:sp macro="" textlink="">
      <xdr:nvSpPr>
        <xdr:cNvPr id="482" name="楕円 481"/>
        <xdr:cNvSpPr/>
      </xdr:nvSpPr>
      <xdr:spPr>
        <a:xfrm>
          <a:off x="9588500" y="16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72725</xdr:rowOff>
    </xdr:from>
    <xdr:ext cx="534377" cy="259045"/>
    <xdr:sp macro="" textlink="">
      <xdr:nvSpPr>
        <xdr:cNvPr id="483" name="テキスト ボックス 482"/>
        <xdr:cNvSpPr txBox="1"/>
      </xdr:nvSpPr>
      <xdr:spPr>
        <a:xfrm>
          <a:off x="9372111" y="1601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84237</xdr:rowOff>
    </xdr:from>
    <xdr:to>
      <xdr:col>46</xdr:col>
      <xdr:colOff>38100</xdr:colOff>
      <xdr:row>97</xdr:row>
      <xdr:rowOff>14387</xdr:rowOff>
    </xdr:to>
    <xdr:sp macro="" textlink="">
      <xdr:nvSpPr>
        <xdr:cNvPr id="484" name="楕円 483"/>
        <xdr:cNvSpPr/>
      </xdr:nvSpPr>
      <xdr:spPr>
        <a:xfrm>
          <a:off x="8699500" y="1654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30914</xdr:rowOff>
    </xdr:from>
    <xdr:ext cx="534377" cy="259045"/>
    <xdr:sp macro="" textlink="">
      <xdr:nvSpPr>
        <xdr:cNvPr id="485" name="テキスト ボックス 484"/>
        <xdr:cNvSpPr txBox="1"/>
      </xdr:nvSpPr>
      <xdr:spPr>
        <a:xfrm>
          <a:off x="8483111" y="1631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63182</xdr:rowOff>
    </xdr:from>
    <xdr:to>
      <xdr:col>41</xdr:col>
      <xdr:colOff>101600</xdr:colOff>
      <xdr:row>98</xdr:row>
      <xdr:rowOff>164782</xdr:rowOff>
    </xdr:to>
    <xdr:sp macro="" textlink="">
      <xdr:nvSpPr>
        <xdr:cNvPr id="486" name="楕円 485"/>
        <xdr:cNvSpPr/>
      </xdr:nvSpPr>
      <xdr:spPr>
        <a:xfrm>
          <a:off x="7810500" y="168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155909</xdr:rowOff>
    </xdr:from>
    <xdr:ext cx="534377" cy="259045"/>
    <xdr:sp macro="" textlink="">
      <xdr:nvSpPr>
        <xdr:cNvPr id="487" name="テキスト ボックス 486"/>
        <xdr:cNvSpPr txBox="1"/>
      </xdr:nvSpPr>
      <xdr:spPr>
        <a:xfrm>
          <a:off x="7594111" y="169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74095</xdr:rowOff>
    </xdr:from>
    <xdr:to>
      <xdr:col>36</xdr:col>
      <xdr:colOff>165100</xdr:colOff>
      <xdr:row>99</xdr:row>
      <xdr:rowOff>4245</xdr:rowOff>
    </xdr:to>
    <xdr:sp macro="" textlink="">
      <xdr:nvSpPr>
        <xdr:cNvPr id="488" name="楕円 487"/>
        <xdr:cNvSpPr/>
      </xdr:nvSpPr>
      <xdr:spPr>
        <a:xfrm>
          <a:off x="6921500" y="168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166822</xdr:rowOff>
    </xdr:from>
    <xdr:ext cx="534377" cy="259045"/>
    <xdr:sp macro="" textlink="">
      <xdr:nvSpPr>
        <xdr:cNvPr id="489" name="テキスト ボックス 488"/>
        <xdr:cNvSpPr txBox="1"/>
      </xdr:nvSpPr>
      <xdr:spPr>
        <a:xfrm>
          <a:off x="6705111" y="169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20354</xdr:rowOff>
    </xdr:from>
    <xdr:to>
      <xdr:col>85</xdr:col>
      <xdr:colOff>127000</xdr:colOff>
      <xdr:row>38</xdr:row>
      <xdr:rowOff>25400</xdr:rowOff>
    </xdr:to>
    <xdr:cxnSp macro="">
      <xdr:nvCxnSpPr>
        <xdr:cNvPr id="514" name="直線コネクタ 513"/>
        <xdr:cNvCxnSpPr/>
      </xdr:nvCxnSpPr>
      <xdr:spPr>
        <a:xfrm flipV="1">
          <a:off x="15481300" y="6535454"/>
          <a:ext cx="8382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169561</xdr:rowOff>
    </xdr:from>
    <xdr:to>
      <xdr:col>81</xdr:col>
      <xdr:colOff>50800</xdr:colOff>
      <xdr:row>38</xdr:row>
      <xdr:rowOff>25400</xdr:rowOff>
    </xdr:to>
    <xdr:cxnSp macro="">
      <xdr:nvCxnSpPr>
        <xdr:cNvPr id="517" name="直線コネクタ 516"/>
        <xdr:cNvCxnSpPr/>
      </xdr:nvCxnSpPr>
      <xdr:spPr>
        <a:xfrm>
          <a:off x="14592300" y="6513211"/>
          <a:ext cx="889000" cy="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9" name="テキスト ボックス 518"/>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169561</xdr:rowOff>
    </xdr:from>
    <xdr:to>
      <xdr:col>76</xdr:col>
      <xdr:colOff>114300</xdr:colOff>
      <xdr:row>38</xdr:row>
      <xdr:rowOff>25400</xdr:rowOff>
    </xdr:to>
    <xdr:cxnSp macro="">
      <xdr:nvCxnSpPr>
        <xdr:cNvPr id="520" name="直線コネクタ 519"/>
        <xdr:cNvCxnSpPr/>
      </xdr:nvCxnSpPr>
      <xdr:spPr>
        <a:xfrm flipV="1">
          <a:off x="13703300" y="6513211"/>
          <a:ext cx="889000" cy="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75944</xdr:rowOff>
    </xdr:from>
    <xdr:to>
      <xdr:col>67</xdr:col>
      <xdr:colOff>101600</xdr:colOff>
      <xdr:row>38</xdr:row>
      <xdr:rowOff>6094</xdr:rowOff>
    </xdr:to>
    <xdr:sp macro="" textlink="">
      <xdr:nvSpPr>
        <xdr:cNvPr id="526" name="フローチャート: 判断 525"/>
        <xdr:cNvSpPr/>
      </xdr:nvSpPr>
      <xdr:spPr>
        <a:xfrm>
          <a:off x="12763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22621</xdr:rowOff>
    </xdr:from>
    <xdr:ext cx="534377" cy="259045"/>
    <xdr:sp macro="" textlink="">
      <xdr:nvSpPr>
        <xdr:cNvPr id="527" name="テキスト ボックス 526"/>
        <xdr:cNvSpPr txBox="1"/>
      </xdr:nvSpPr>
      <xdr:spPr>
        <a:xfrm>
          <a:off x="12547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141004</xdr:rowOff>
    </xdr:from>
    <xdr:to>
      <xdr:col>85</xdr:col>
      <xdr:colOff>177800</xdr:colOff>
      <xdr:row>38</xdr:row>
      <xdr:rowOff>71154</xdr:rowOff>
    </xdr:to>
    <xdr:sp macro="" textlink="">
      <xdr:nvSpPr>
        <xdr:cNvPr id="533" name="楕円 532"/>
        <xdr:cNvSpPr/>
      </xdr:nvSpPr>
      <xdr:spPr>
        <a:xfrm>
          <a:off x="16268700" y="64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97663</xdr:rowOff>
    </xdr:from>
    <xdr:ext cx="378565" cy="259045"/>
    <xdr:sp macro="" textlink="">
      <xdr:nvSpPr>
        <xdr:cNvPr id="534" name="災害復旧事業費該当値テキスト"/>
        <xdr:cNvSpPr txBox="1"/>
      </xdr:nvSpPr>
      <xdr:spPr>
        <a:xfrm>
          <a:off x="16370300" y="6441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118761</xdr:rowOff>
    </xdr:from>
    <xdr:to>
      <xdr:col>76</xdr:col>
      <xdr:colOff>165100</xdr:colOff>
      <xdr:row>38</xdr:row>
      <xdr:rowOff>48911</xdr:rowOff>
    </xdr:to>
    <xdr:sp macro="" textlink="">
      <xdr:nvSpPr>
        <xdr:cNvPr id="537" name="楕円 536"/>
        <xdr:cNvSpPr/>
      </xdr:nvSpPr>
      <xdr:spPr>
        <a:xfrm>
          <a:off x="14541500" y="646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65438</xdr:rowOff>
    </xdr:from>
    <xdr:ext cx="469744" cy="259045"/>
    <xdr:sp macro="" textlink="">
      <xdr:nvSpPr>
        <xdr:cNvPr id="538" name="テキスト ボックス 537"/>
        <xdr:cNvSpPr txBox="1"/>
      </xdr:nvSpPr>
      <xdr:spPr>
        <a:xfrm>
          <a:off x="14357428" y="623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126845</xdr:rowOff>
    </xdr:from>
    <xdr:to>
      <xdr:col>85</xdr:col>
      <xdr:colOff>127000</xdr:colOff>
      <xdr:row>76</xdr:row>
      <xdr:rowOff>135700</xdr:rowOff>
    </xdr:to>
    <xdr:cxnSp macro="">
      <xdr:nvCxnSpPr>
        <xdr:cNvPr id="620" name="直線コネクタ 619"/>
        <xdr:cNvCxnSpPr/>
      </xdr:nvCxnSpPr>
      <xdr:spPr>
        <a:xfrm flipV="1">
          <a:off x="15481300" y="13157045"/>
          <a:ext cx="8382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135006</xdr:rowOff>
    </xdr:from>
    <xdr:to>
      <xdr:col>81</xdr:col>
      <xdr:colOff>50800</xdr:colOff>
      <xdr:row>76</xdr:row>
      <xdr:rowOff>135700</xdr:rowOff>
    </xdr:to>
    <xdr:cxnSp macro="">
      <xdr:nvCxnSpPr>
        <xdr:cNvPr id="623" name="直線コネクタ 622"/>
        <xdr:cNvCxnSpPr/>
      </xdr:nvCxnSpPr>
      <xdr:spPr>
        <a:xfrm>
          <a:off x="14592300" y="13165206"/>
          <a:ext cx="8890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121236</xdr:rowOff>
    </xdr:from>
    <xdr:to>
      <xdr:col>76</xdr:col>
      <xdr:colOff>114300</xdr:colOff>
      <xdr:row>76</xdr:row>
      <xdr:rowOff>135006</xdr:rowOff>
    </xdr:to>
    <xdr:cxnSp macro="">
      <xdr:nvCxnSpPr>
        <xdr:cNvPr id="626" name="直線コネクタ 625"/>
        <xdr:cNvCxnSpPr/>
      </xdr:nvCxnSpPr>
      <xdr:spPr>
        <a:xfrm>
          <a:off x="13703300" y="13151436"/>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99733</xdr:rowOff>
    </xdr:from>
    <xdr:to>
      <xdr:col>71</xdr:col>
      <xdr:colOff>177800</xdr:colOff>
      <xdr:row>76</xdr:row>
      <xdr:rowOff>121236</xdr:rowOff>
    </xdr:to>
    <xdr:cxnSp macro="">
      <xdr:nvCxnSpPr>
        <xdr:cNvPr id="629" name="直線コネクタ 628"/>
        <xdr:cNvCxnSpPr/>
      </xdr:nvCxnSpPr>
      <xdr:spPr>
        <a:xfrm>
          <a:off x="12814300" y="13129933"/>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137462</xdr:rowOff>
    </xdr:from>
    <xdr:to>
      <xdr:col>67</xdr:col>
      <xdr:colOff>101600</xdr:colOff>
      <xdr:row>76</xdr:row>
      <xdr:rowOff>67611</xdr:rowOff>
    </xdr:to>
    <xdr:sp macro="" textlink="">
      <xdr:nvSpPr>
        <xdr:cNvPr id="632" name="フローチャート: 判断 631"/>
        <xdr:cNvSpPr/>
      </xdr:nvSpPr>
      <xdr:spPr>
        <a:xfrm>
          <a:off x="12763500" y="12996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84139</xdr:rowOff>
    </xdr:from>
    <xdr:ext cx="534377" cy="259045"/>
    <xdr:sp macro="" textlink="">
      <xdr:nvSpPr>
        <xdr:cNvPr id="633" name="テキスト ボックス 632"/>
        <xdr:cNvSpPr txBox="1"/>
      </xdr:nvSpPr>
      <xdr:spPr>
        <a:xfrm>
          <a:off x="12547111" y="127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76045</xdr:rowOff>
    </xdr:from>
    <xdr:to>
      <xdr:col>85</xdr:col>
      <xdr:colOff>177800</xdr:colOff>
      <xdr:row>77</xdr:row>
      <xdr:rowOff>6195</xdr:rowOff>
    </xdr:to>
    <xdr:sp macro="" textlink="">
      <xdr:nvSpPr>
        <xdr:cNvPr id="639" name="楕円 638"/>
        <xdr:cNvSpPr/>
      </xdr:nvSpPr>
      <xdr:spPr>
        <a:xfrm>
          <a:off x="16268700" y="131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98922</xdr:rowOff>
    </xdr:from>
    <xdr:ext cx="534377" cy="259045"/>
    <xdr:sp macro="" textlink="">
      <xdr:nvSpPr>
        <xdr:cNvPr id="640" name="公債費該当値テキスト"/>
        <xdr:cNvSpPr txBox="1"/>
      </xdr:nvSpPr>
      <xdr:spPr>
        <a:xfrm>
          <a:off x="16370300" y="1295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84900</xdr:rowOff>
    </xdr:from>
    <xdr:to>
      <xdr:col>81</xdr:col>
      <xdr:colOff>101600</xdr:colOff>
      <xdr:row>77</xdr:row>
      <xdr:rowOff>15050</xdr:rowOff>
    </xdr:to>
    <xdr:sp macro="" textlink="">
      <xdr:nvSpPr>
        <xdr:cNvPr id="641" name="楕円 640"/>
        <xdr:cNvSpPr/>
      </xdr:nvSpPr>
      <xdr:spPr>
        <a:xfrm>
          <a:off x="15430500" y="131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31576</xdr:rowOff>
    </xdr:from>
    <xdr:ext cx="534377" cy="259045"/>
    <xdr:sp macro="" textlink="">
      <xdr:nvSpPr>
        <xdr:cNvPr id="642" name="テキスト ボックス 641"/>
        <xdr:cNvSpPr txBox="1"/>
      </xdr:nvSpPr>
      <xdr:spPr>
        <a:xfrm>
          <a:off x="15214111" y="128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84206</xdr:rowOff>
    </xdr:from>
    <xdr:to>
      <xdr:col>76</xdr:col>
      <xdr:colOff>165100</xdr:colOff>
      <xdr:row>77</xdr:row>
      <xdr:rowOff>14356</xdr:rowOff>
    </xdr:to>
    <xdr:sp macro="" textlink="">
      <xdr:nvSpPr>
        <xdr:cNvPr id="643" name="楕円 642"/>
        <xdr:cNvSpPr/>
      </xdr:nvSpPr>
      <xdr:spPr>
        <a:xfrm>
          <a:off x="14541500" y="131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30883</xdr:rowOff>
    </xdr:from>
    <xdr:ext cx="534377" cy="259045"/>
    <xdr:sp macro="" textlink="">
      <xdr:nvSpPr>
        <xdr:cNvPr id="644" name="テキスト ボックス 643"/>
        <xdr:cNvSpPr txBox="1"/>
      </xdr:nvSpPr>
      <xdr:spPr>
        <a:xfrm>
          <a:off x="14325111" y="1288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70436</xdr:rowOff>
    </xdr:from>
    <xdr:to>
      <xdr:col>72</xdr:col>
      <xdr:colOff>38100</xdr:colOff>
      <xdr:row>77</xdr:row>
      <xdr:rowOff>586</xdr:rowOff>
    </xdr:to>
    <xdr:sp macro="" textlink="">
      <xdr:nvSpPr>
        <xdr:cNvPr id="645" name="楕円 644"/>
        <xdr:cNvSpPr/>
      </xdr:nvSpPr>
      <xdr:spPr>
        <a:xfrm>
          <a:off x="13652500" y="1310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163163</xdr:rowOff>
    </xdr:from>
    <xdr:ext cx="534377" cy="259045"/>
    <xdr:sp macro="" textlink="">
      <xdr:nvSpPr>
        <xdr:cNvPr id="646" name="テキスト ボックス 645"/>
        <xdr:cNvSpPr txBox="1"/>
      </xdr:nvSpPr>
      <xdr:spPr>
        <a:xfrm>
          <a:off x="13436111" y="131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48933</xdr:rowOff>
    </xdr:from>
    <xdr:to>
      <xdr:col>67</xdr:col>
      <xdr:colOff>101600</xdr:colOff>
      <xdr:row>76</xdr:row>
      <xdr:rowOff>150533</xdr:rowOff>
    </xdr:to>
    <xdr:sp macro="" textlink="">
      <xdr:nvSpPr>
        <xdr:cNvPr id="647" name="楕円 646"/>
        <xdr:cNvSpPr/>
      </xdr:nvSpPr>
      <xdr:spPr>
        <a:xfrm>
          <a:off x="12763500" y="130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141660</xdr:rowOff>
    </xdr:from>
    <xdr:ext cx="534377" cy="259045"/>
    <xdr:sp macro="" textlink="">
      <xdr:nvSpPr>
        <xdr:cNvPr id="648" name="テキスト ボックス 647"/>
        <xdr:cNvSpPr txBox="1"/>
      </xdr:nvSpPr>
      <xdr:spPr>
        <a:xfrm>
          <a:off x="12547111" y="131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110733</xdr:rowOff>
    </xdr:from>
    <xdr:to>
      <xdr:col>85</xdr:col>
      <xdr:colOff>127000</xdr:colOff>
      <xdr:row>98</xdr:row>
      <xdr:rowOff>39377</xdr:rowOff>
    </xdr:to>
    <xdr:cxnSp macro="">
      <xdr:nvCxnSpPr>
        <xdr:cNvPr id="679" name="直線コネクタ 678"/>
        <xdr:cNvCxnSpPr/>
      </xdr:nvCxnSpPr>
      <xdr:spPr>
        <a:xfrm>
          <a:off x="15481300" y="16741383"/>
          <a:ext cx="838200" cy="10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110733</xdr:rowOff>
    </xdr:from>
    <xdr:to>
      <xdr:col>81</xdr:col>
      <xdr:colOff>50800</xdr:colOff>
      <xdr:row>98</xdr:row>
      <xdr:rowOff>110548</xdr:rowOff>
    </xdr:to>
    <xdr:cxnSp macro="">
      <xdr:nvCxnSpPr>
        <xdr:cNvPr id="682" name="直線コネクタ 681"/>
        <xdr:cNvCxnSpPr/>
      </xdr:nvCxnSpPr>
      <xdr:spPr>
        <a:xfrm flipV="1">
          <a:off x="14592300" y="16741383"/>
          <a:ext cx="889000" cy="17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54656</xdr:rowOff>
    </xdr:from>
    <xdr:ext cx="534377" cy="259045"/>
    <xdr:sp macro="" textlink="">
      <xdr:nvSpPr>
        <xdr:cNvPr id="684" name="テキスト ボックス 683"/>
        <xdr:cNvSpPr txBox="1"/>
      </xdr:nvSpPr>
      <xdr:spPr>
        <a:xfrm>
          <a:off x="15214111" y="1685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15025</xdr:rowOff>
    </xdr:from>
    <xdr:to>
      <xdr:col>76</xdr:col>
      <xdr:colOff>114300</xdr:colOff>
      <xdr:row>98</xdr:row>
      <xdr:rowOff>110548</xdr:rowOff>
    </xdr:to>
    <xdr:cxnSp macro="">
      <xdr:nvCxnSpPr>
        <xdr:cNvPr id="685" name="直線コネクタ 684"/>
        <xdr:cNvCxnSpPr/>
      </xdr:nvCxnSpPr>
      <xdr:spPr>
        <a:xfrm>
          <a:off x="13703300" y="16645675"/>
          <a:ext cx="889000" cy="26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15025</xdr:rowOff>
    </xdr:from>
    <xdr:to>
      <xdr:col>71</xdr:col>
      <xdr:colOff>177800</xdr:colOff>
      <xdr:row>99</xdr:row>
      <xdr:rowOff>95951</xdr:rowOff>
    </xdr:to>
    <xdr:cxnSp macro="">
      <xdr:nvCxnSpPr>
        <xdr:cNvPr id="688" name="直線コネクタ 687"/>
        <xdr:cNvCxnSpPr/>
      </xdr:nvCxnSpPr>
      <xdr:spPr>
        <a:xfrm flipV="1">
          <a:off x="12814300" y="16645675"/>
          <a:ext cx="889000" cy="42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29444</xdr:rowOff>
    </xdr:from>
    <xdr:ext cx="534377" cy="259045"/>
    <xdr:sp macro="" textlink="">
      <xdr:nvSpPr>
        <xdr:cNvPr id="690" name="テキスト ボックス 689"/>
        <xdr:cNvSpPr txBox="1"/>
      </xdr:nvSpPr>
      <xdr:spPr>
        <a:xfrm>
          <a:off x="13436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137243</xdr:rowOff>
    </xdr:from>
    <xdr:to>
      <xdr:col>67</xdr:col>
      <xdr:colOff>101600</xdr:colOff>
      <xdr:row>93</xdr:row>
      <xdr:rowOff>67393</xdr:rowOff>
    </xdr:to>
    <xdr:sp macro="" textlink="">
      <xdr:nvSpPr>
        <xdr:cNvPr id="691" name="フローチャート: 判断 690"/>
        <xdr:cNvSpPr/>
      </xdr:nvSpPr>
      <xdr:spPr>
        <a:xfrm>
          <a:off x="12763500" y="1591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83920</xdr:rowOff>
    </xdr:from>
    <xdr:ext cx="599010" cy="259045"/>
    <xdr:sp macro="" textlink="">
      <xdr:nvSpPr>
        <xdr:cNvPr id="692" name="テキスト ボックス 691"/>
        <xdr:cNvSpPr txBox="1"/>
      </xdr:nvSpPr>
      <xdr:spPr>
        <a:xfrm>
          <a:off x="12514795" y="1568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160027</xdr:rowOff>
    </xdr:from>
    <xdr:to>
      <xdr:col>85</xdr:col>
      <xdr:colOff>177800</xdr:colOff>
      <xdr:row>98</xdr:row>
      <xdr:rowOff>90177</xdr:rowOff>
    </xdr:to>
    <xdr:sp macro="" textlink="">
      <xdr:nvSpPr>
        <xdr:cNvPr id="698" name="楕円 697"/>
        <xdr:cNvSpPr/>
      </xdr:nvSpPr>
      <xdr:spPr>
        <a:xfrm>
          <a:off x="16268700" y="167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138454</xdr:rowOff>
    </xdr:from>
    <xdr:ext cx="534377" cy="259045"/>
    <xdr:sp macro="" textlink="">
      <xdr:nvSpPr>
        <xdr:cNvPr id="699" name="積立金該当値テキスト"/>
        <xdr:cNvSpPr txBox="1"/>
      </xdr:nvSpPr>
      <xdr:spPr>
        <a:xfrm>
          <a:off x="16370300" y="167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59933</xdr:rowOff>
    </xdr:from>
    <xdr:to>
      <xdr:col>81</xdr:col>
      <xdr:colOff>101600</xdr:colOff>
      <xdr:row>97</xdr:row>
      <xdr:rowOff>161533</xdr:rowOff>
    </xdr:to>
    <xdr:sp macro="" textlink="">
      <xdr:nvSpPr>
        <xdr:cNvPr id="700" name="楕円 699"/>
        <xdr:cNvSpPr/>
      </xdr:nvSpPr>
      <xdr:spPr>
        <a:xfrm>
          <a:off x="15430500" y="166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6610</xdr:rowOff>
    </xdr:from>
    <xdr:ext cx="534377" cy="259045"/>
    <xdr:sp macro="" textlink="">
      <xdr:nvSpPr>
        <xdr:cNvPr id="701" name="テキスト ボックス 700"/>
        <xdr:cNvSpPr txBox="1"/>
      </xdr:nvSpPr>
      <xdr:spPr>
        <a:xfrm>
          <a:off x="15214111" y="1646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59748</xdr:rowOff>
    </xdr:from>
    <xdr:to>
      <xdr:col>76</xdr:col>
      <xdr:colOff>165100</xdr:colOff>
      <xdr:row>98</xdr:row>
      <xdr:rowOff>161348</xdr:rowOff>
    </xdr:to>
    <xdr:sp macro="" textlink="">
      <xdr:nvSpPr>
        <xdr:cNvPr id="702" name="楕円 701"/>
        <xdr:cNvSpPr/>
      </xdr:nvSpPr>
      <xdr:spPr>
        <a:xfrm>
          <a:off x="14541500" y="168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152475</xdr:rowOff>
    </xdr:from>
    <xdr:ext cx="534377" cy="259045"/>
    <xdr:sp macro="" textlink="">
      <xdr:nvSpPr>
        <xdr:cNvPr id="703" name="テキスト ボックス 702"/>
        <xdr:cNvSpPr txBox="1"/>
      </xdr:nvSpPr>
      <xdr:spPr>
        <a:xfrm>
          <a:off x="14325111" y="169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135675</xdr:rowOff>
    </xdr:from>
    <xdr:to>
      <xdr:col>72</xdr:col>
      <xdr:colOff>38100</xdr:colOff>
      <xdr:row>97</xdr:row>
      <xdr:rowOff>65825</xdr:rowOff>
    </xdr:to>
    <xdr:sp macro="" textlink="">
      <xdr:nvSpPr>
        <xdr:cNvPr id="704" name="楕円 703"/>
        <xdr:cNvSpPr/>
      </xdr:nvSpPr>
      <xdr:spPr>
        <a:xfrm>
          <a:off x="13652500" y="165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82352</xdr:rowOff>
    </xdr:from>
    <xdr:ext cx="534377" cy="259045"/>
    <xdr:sp macro="" textlink="">
      <xdr:nvSpPr>
        <xdr:cNvPr id="705" name="テキスト ボックス 704"/>
        <xdr:cNvSpPr txBox="1"/>
      </xdr:nvSpPr>
      <xdr:spPr>
        <a:xfrm>
          <a:off x="13436111" y="1637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45151</xdr:rowOff>
    </xdr:from>
    <xdr:to>
      <xdr:col>67</xdr:col>
      <xdr:colOff>101600</xdr:colOff>
      <xdr:row>99</xdr:row>
      <xdr:rowOff>146751</xdr:rowOff>
    </xdr:to>
    <xdr:sp macro="" textlink="">
      <xdr:nvSpPr>
        <xdr:cNvPr id="706" name="楕円 705"/>
        <xdr:cNvSpPr/>
      </xdr:nvSpPr>
      <xdr:spPr>
        <a:xfrm>
          <a:off x="12763500" y="1701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137878</xdr:rowOff>
    </xdr:from>
    <xdr:ext cx="378565" cy="259045"/>
    <xdr:sp macro="" textlink="">
      <xdr:nvSpPr>
        <xdr:cNvPr id="707" name="テキスト ボックス 706"/>
        <xdr:cNvSpPr txBox="1"/>
      </xdr:nvSpPr>
      <xdr:spPr>
        <a:xfrm>
          <a:off x="12625017" y="17111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143955</xdr:rowOff>
    </xdr:from>
    <xdr:to>
      <xdr:col>98</xdr:col>
      <xdr:colOff>38100</xdr:colOff>
      <xdr:row>39</xdr:row>
      <xdr:rowOff>74105</xdr:rowOff>
    </xdr:to>
    <xdr:sp macro="" textlink="">
      <xdr:nvSpPr>
        <xdr:cNvPr id="748" name="フローチャート: 判断 747"/>
        <xdr:cNvSpPr/>
      </xdr:nvSpPr>
      <xdr:spPr>
        <a:xfrm>
          <a:off x="18605500" y="66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90631</xdr:rowOff>
    </xdr:from>
    <xdr:ext cx="469744" cy="259045"/>
    <xdr:sp macro="" textlink="">
      <xdr:nvSpPr>
        <xdr:cNvPr id="749" name="テキスト ボックス 748"/>
        <xdr:cNvSpPr txBox="1"/>
      </xdr:nvSpPr>
      <xdr:spPr>
        <a:xfrm>
          <a:off x="18421428" y="643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112137</xdr:rowOff>
    </xdr:from>
    <xdr:to>
      <xdr:col>116</xdr:col>
      <xdr:colOff>63500</xdr:colOff>
      <xdr:row>58</xdr:row>
      <xdr:rowOff>144468</xdr:rowOff>
    </xdr:to>
    <xdr:cxnSp macro="">
      <xdr:nvCxnSpPr>
        <xdr:cNvPr id="795" name="直線コネクタ 794"/>
        <xdr:cNvCxnSpPr/>
      </xdr:nvCxnSpPr>
      <xdr:spPr>
        <a:xfrm flipV="1">
          <a:off x="21323300" y="10056237"/>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127678</xdr:rowOff>
    </xdr:from>
    <xdr:ext cx="469744" cy="259045"/>
    <xdr:sp macro="" textlink="">
      <xdr:nvSpPr>
        <xdr:cNvPr id="796" name="貸付金平均値テキスト"/>
        <xdr:cNvSpPr txBox="1"/>
      </xdr:nvSpPr>
      <xdr:spPr>
        <a:xfrm>
          <a:off x="22212300" y="1007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144468</xdr:rowOff>
    </xdr:from>
    <xdr:to>
      <xdr:col>111</xdr:col>
      <xdr:colOff>177800</xdr:colOff>
      <xdr:row>58</xdr:row>
      <xdr:rowOff>144533</xdr:rowOff>
    </xdr:to>
    <xdr:cxnSp macro="">
      <xdr:nvCxnSpPr>
        <xdr:cNvPr id="798" name="直線コネクタ 797"/>
        <xdr:cNvCxnSpPr/>
      </xdr:nvCxnSpPr>
      <xdr:spPr>
        <a:xfrm flipV="1">
          <a:off x="20434300" y="1008856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71931</xdr:rowOff>
    </xdr:from>
    <xdr:ext cx="469744" cy="259045"/>
    <xdr:sp macro="" textlink="">
      <xdr:nvSpPr>
        <xdr:cNvPr id="800" name="テキスト ボックス 799"/>
        <xdr:cNvSpPr txBox="1"/>
      </xdr:nvSpPr>
      <xdr:spPr>
        <a:xfrm>
          <a:off x="21088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144239</xdr:rowOff>
    </xdr:from>
    <xdr:to>
      <xdr:col>107</xdr:col>
      <xdr:colOff>50800</xdr:colOff>
      <xdr:row>58</xdr:row>
      <xdr:rowOff>144533</xdr:rowOff>
    </xdr:to>
    <xdr:cxnSp macro="">
      <xdr:nvCxnSpPr>
        <xdr:cNvPr id="801" name="直線コネクタ 800"/>
        <xdr:cNvCxnSpPr/>
      </xdr:nvCxnSpPr>
      <xdr:spPr>
        <a:xfrm>
          <a:off x="19545300" y="10088339"/>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72879</xdr:rowOff>
    </xdr:from>
    <xdr:ext cx="469744" cy="259045"/>
    <xdr:sp macro="" textlink="">
      <xdr:nvSpPr>
        <xdr:cNvPr id="803" name="テキスト ボックス 802"/>
        <xdr:cNvSpPr txBox="1"/>
      </xdr:nvSpPr>
      <xdr:spPr>
        <a:xfrm>
          <a:off x="20199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6687</xdr:rowOff>
    </xdr:from>
    <xdr:to>
      <xdr:col>102</xdr:col>
      <xdr:colOff>114300</xdr:colOff>
      <xdr:row>58</xdr:row>
      <xdr:rowOff>144239</xdr:rowOff>
    </xdr:to>
    <xdr:cxnSp macro="">
      <xdr:nvCxnSpPr>
        <xdr:cNvPr id="804" name="直線コネクタ 803"/>
        <xdr:cNvCxnSpPr/>
      </xdr:nvCxnSpPr>
      <xdr:spPr>
        <a:xfrm>
          <a:off x="18656300" y="9607887"/>
          <a:ext cx="889000" cy="48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54656</xdr:rowOff>
    </xdr:from>
    <xdr:ext cx="469744" cy="259045"/>
    <xdr:sp macro="" textlink="">
      <xdr:nvSpPr>
        <xdr:cNvPr id="806" name="テキスト ボックス 805"/>
        <xdr:cNvSpPr txBox="1"/>
      </xdr:nvSpPr>
      <xdr:spPr>
        <a:xfrm>
          <a:off x="19310428"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124660</xdr:rowOff>
    </xdr:from>
    <xdr:to>
      <xdr:col>98</xdr:col>
      <xdr:colOff>38100</xdr:colOff>
      <xdr:row>59</xdr:row>
      <xdr:rowOff>54810</xdr:rowOff>
    </xdr:to>
    <xdr:sp macro="" textlink="">
      <xdr:nvSpPr>
        <xdr:cNvPr id="807" name="フローチャート: 判断 806"/>
        <xdr:cNvSpPr/>
      </xdr:nvSpPr>
      <xdr:spPr>
        <a:xfrm>
          <a:off x="18605500" y="1006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45937</xdr:rowOff>
    </xdr:from>
    <xdr:ext cx="469744" cy="259045"/>
    <xdr:sp macro="" textlink="">
      <xdr:nvSpPr>
        <xdr:cNvPr id="808" name="テキスト ボックス 807"/>
        <xdr:cNvSpPr txBox="1"/>
      </xdr:nvSpPr>
      <xdr:spPr>
        <a:xfrm>
          <a:off x="18421428" y="1016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61337</xdr:rowOff>
    </xdr:from>
    <xdr:to>
      <xdr:col>116</xdr:col>
      <xdr:colOff>114300</xdr:colOff>
      <xdr:row>58</xdr:row>
      <xdr:rowOff>162937</xdr:rowOff>
    </xdr:to>
    <xdr:sp macro="" textlink="">
      <xdr:nvSpPr>
        <xdr:cNvPr id="814" name="楕円 813"/>
        <xdr:cNvSpPr/>
      </xdr:nvSpPr>
      <xdr:spPr>
        <a:xfrm>
          <a:off x="22110700" y="1000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84214</xdr:rowOff>
    </xdr:from>
    <xdr:ext cx="469744" cy="259045"/>
    <xdr:sp macro="" textlink="">
      <xdr:nvSpPr>
        <xdr:cNvPr id="815" name="貸付金該当値テキスト"/>
        <xdr:cNvSpPr txBox="1"/>
      </xdr:nvSpPr>
      <xdr:spPr>
        <a:xfrm>
          <a:off x="22212300" y="985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93668</xdr:rowOff>
    </xdr:from>
    <xdr:to>
      <xdr:col>112</xdr:col>
      <xdr:colOff>38100</xdr:colOff>
      <xdr:row>59</xdr:row>
      <xdr:rowOff>23818</xdr:rowOff>
    </xdr:to>
    <xdr:sp macro="" textlink="">
      <xdr:nvSpPr>
        <xdr:cNvPr id="816" name="楕円 815"/>
        <xdr:cNvSpPr/>
      </xdr:nvSpPr>
      <xdr:spPr>
        <a:xfrm>
          <a:off x="21272500" y="1003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40345</xdr:rowOff>
    </xdr:from>
    <xdr:ext cx="469744" cy="259045"/>
    <xdr:sp macro="" textlink="">
      <xdr:nvSpPr>
        <xdr:cNvPr id="817" name="テキスト ボックス 816"/>
        <xdr:cNvSpPr txBox="1"/>
      </xdr:nvSpPr>
      <xdr:spPr>
        <a:xfrm>
          <a:off x="21088428" y="98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93733</xdr:rowOff>
    </xdr:from>
    <xdr:to>
      <xdr:col>107</xdr:col>
      <xdr:colOff>101600</xdr:colOff>
      <xdr:row>59</xdr:row>
      <xdr:rowOff>23883</xdr:rowOff>
    </xdr:to>
    <xdr:sp macro="" textlink="">
      <xdr:nvSpPr>
        <xdr:cNvPr id="818" name="楕円 817"/>
        <xdr:cNvSpPr/>
      </xdr:nvSpPr>
      <xdr:spPr>
        <a:xfrm>
          <a:off x="20383500" y="100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40410</xdr:rowOff>
    </xdr:from>
    <xdr:ext cx="469744" cy="259045"/>
    <xdr:sp macro="" textlink="">
      <xdr:nvSpPr>
        <xdr:cNvPr id="819" name="テキスト ボックス 818"/>
        <xdr:cNvSpPr txBox="1"/>
      </xdr:nvSpPr>
      <xdr:spPr>
        <a:xfrm>
          <a:off x="20199428" y="981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93439</xdr:rowOff>
    </xdr:from>
    <xdr:to>
      <xdr:col>102</xdr:col>
      <xdr:colOff>165100</xdr:colOff>
      <xdr:row>59</xdr:row>
      <xdr:rowOff>23589</xdr:rowOff>
    </xdr:to>
    <xdr:sp macro="" textlink="">
      <xdr:nvSpPr>
        <xdr:cNvPr id="820" name="楕円 819"/>
        <xdr:cNvSpPr/>
      </xdr:nvSpPr>
      <xdr:spPr>
        <a:xfrm>
          <a:off x="19494500" y="100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40116</xdr:rowOff>
    </xdr:from>
    <xdr:ext cx="469744" cy="259045"/>
    <xdr:sp macro="" textlink="">
      <xdr:nvSpPr>
        <xdr:cNvPr id="821" name="テキスト ボックス 820"/>
        <xdr:cNvSpPr txBox="1"/>
      </xdr:nvSpPr>
      <xdr:spPr>
        <a:xfrm>
          <a:off x="19310428" y="98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127337</xdr:rowOff>
    </xdr:from>
    <xdr:to>
      <xdr:col>98</xdr:col>
      <xdr:colOff>38100</xdr:colOff>
      <xdr:row>56</xdr:row>
      <xdr:rowOff>57487</xdr:rowOff>
    </xdr:to>
    <xdr:sp macro="" textlink="">
      <xdr:nvSpPr>
        <xdr:cNvPr id="822" name="楕円 821"/>
        <xdr:cNvSpPr/>
      </xdr:nvSpPr>
      <xdr:spPr>
        <a:xfrm>
          <a:off x="18605500" y="95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74014</xdr:rowOff>
    </xdr:from>
    <xdr:ext cx="534377" cy="259045"/>
    <xdr:sp macro="" textlink="">
      <xdr:nvSpPr>
        <xdr:cNvPr id="823" name="テキスト ボックス 822"/>
        <xdr:cNvSpPr txBox="1"/>
      </xdr:nvSpPr>
      <xdr:spPr>
        <a:xfrm>
          <a:off x="18389111" y="93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90353</xdr:rowOff>
    </xdr:from>
    <xdr:to>
      <xdr:col>116</xdr:col>
      <xdr:colOff>63500</xdr:colOff>
      <xdr:row>78</xdr:row>
      <xdr:rowOff>98064</xdr:rowOff>
    </xdr:to>
    <xdr:cxnSp macro="">
      <xdr:nvCxnSpPr>
        <xdr:cNvPr id="852" name="直線コネクタ 851"/>
        <xdr:cNvCxnSpPr/>
      </xdr:nvCxnSpPr>
      <xdr:spPr>
        <a:xfrm flipV="1">
          <a:off x="21323300" y="13463453"/>
          <a:ext cx="8382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98064</xdr:rowOff>
    </xdr:from>
    <xdr:to>
      <xdr:col>111</xdr:col>
      <xdr:colOff>177800</xdr:colOff>
      <xdr:row>78</xdr:row>
      <xdr:rowOff>119698</xdr:rowOff>
    </xdr:to>
    <xdr:cxnSp macro="">
      <xdr:nvCxnSpPr>
        <xdr:cNvPr id="855" name="直線コネクタ 854"/>
        <xdr:cNvCxnSpPr/>
      </xdr:nvCxnSpPr>
      <xdr:spPr>
        <a:xfrm flipV="1">
          <a:off x="20434300" y="13471164"/>
          <a:ext cx="889000" cy="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104191</xdr:rowOff>
    </xdr:from>
    <xdr:to>
      <xdr:col>107</xdr:col>
      <xdr:colOff>50800</xdr:colOff>
      <xdr:row>78</xdr:row>
      <xdr:rowOff>119698</xdr:rowOff>
    </xdr:to>
    <xdr:cxnSp macro="">
      <xdr:nvCxnSpPr>
        <xdr:cNvPr id="858" name="直線コネクタ 857"/>
        <xdr:cNvCxnSpPr/>
      </xdr:nvCxnSpPr>
      <xdr:spPr>
        <a:xfrm>
          <a:off x="19545300" y="13477291"/>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94186</xdr:rowOff>
    </xdr:from>
    <xdr:to>
      <xdr:col>102</xdr:col>
      <xdr:colOff>114300</xdr:colOff>
      <xdr:row>78</xdr:row>
      <xdr:rowOff>104191</xdr:rowOff>
    </xdr:to>
    <xdr:cxnSp macro="">
      <xdr:nvCxnSpPr>
        <xdr:cNvPr id="861" name="直線コネクタ 860"/>
        <xdr:cNvCxnSpPr/>
      </xdr:nvCxnSpPr>
      <xdr:spPr>
        <a:xfrm>
          <a:off x="18656300" y="13467286"/>
          <a:ext cx="889000" cy="1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144755</xdr:rowOff>
    </xdr:from>
    <xdr:to>
      <xdr:col>98</xdr:col>
      <xdr:colOff>38100</xdr:colOff>
      <xdr:row>76</xdr:row>
      <xdr:rowOff>74904</xdr:rowOff>
    </xdr:to>
    <xdr:sp macro="" textlink="">
      <xdr:nvSpPr>
        <xdr:cNvPr id="864" name="フローチャート: 判断 863"/>
        <xdr:cNvSpPr/>
      </xdr:nvSpPr>
      <xdr:spPr>
        <a:xfrm>
          <a:off x="18605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91432</xdr:rowOff>
    </xdr:from>
    <xdr:ext cx="534377" cy="259045"/>
    <xdr:sp macro="" textlink="">
      <xdr:nvSpPr>
        <xdr:cNvPr id="865" name="テキスト ボックス 864"/>
        <xdr:cNvSpPr txBox="1"/>
      </xdr:nvSpPr>
      <xdr:spPr>
        <a:xfrm>
          <a:off x="18389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39553</xdr:rowOff>
    </xdr:from>
    <xdr:to>
      <xdr:col>116</xdr:col>
      <xdr:colOff>114300</xdr:colOff>
      <xdr:row>78</xdr:row>
      <xdr:rowOff>141153</xdr:rowOff>
    </xdr:to>
    <xdr:sp macro="" textlink="">
      <xdr:nvSpPr>
        <xdr:cNvPr id="871" name="楕円 870"/>
        <xdr:cNvSpPr/>
      </xdr:nvSpPr>
      <xdr:spPr>
        <a:xfrm>
          <a:off x="22110700" y="134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125930</xdr:rowOff>
    </xdr:from>
    <xdr:ext cx="534377" cy="259045"/>
    <xdr:sp macro="" textlink="">
      <xdr:nvSpPr>
        <xdr:cNvPr id="872" name="繰出金該当値テキスト"/>
        <xdr:cNvSpPr txBox="1"/>
      </xdr:nvSpPr>
      <xdr:spPr>
        <a:xfrm>
          <a:off x="22212300" y="1332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47264</xdr:rowOff>
    </xdr:from>
    <xdr:to>
      <xdr:col>112</xdr:col>
      <xdr:colOff>38100</xdr:colOff>
      <xdr:row>78</xdr:row>
      <xdr:rowOff>148864</xdr:rowOff>
    </xdr:to>
    <xdr:sp macro="" textlink="">
      <xdr:nvSpPr>
        <xdr:cNvPr id="873" name="楕円 872"/>
        <xdr:cNvSpPr/>
      </xdr:nvSpPr>
      <xdr:spPr>
        <a:xfrm>
          <a:off x="21272500" y="134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139991</xdr:rowOff>
    </xdr:from>
    <xdr:ext cx="534377" cy="259045"/>
    <xdr:sp macro="" textlink="">
      <xdr:nvSpPr>
        <xdr:cNvPr id="874" name="テキスト ボックス 873"/>
        <xdr:cNvSpPr txBox="1"/>
      </xdr:nvSpPr>
      <xdr:spPr>
        <a:xfrm>
          <a:off x="21056111" y="135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68898</xdr:rowOff>
    </xdr:from>
    <xdr:to>
      <xdr:col>107</xdr:col>
      <xdr:colOff>101600</xdr:colOff>
      <xdr:row>78</xdr:row>
      <xdr:rowOff>170498</xdr:rowOff>
    </xdr:to>
    <xdr:sp macro="" textlink="">
      <xdr:nvSpPr>
        <xdr:cNvPr id="875" name="楕円 874"/>
        <xdr:cNvSpPr/>
      </xdr:nvSpPr>
      <xdr:spPr>
        <a:xfrm>
          <a:off x="20383500" y="13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161625</xdr:rowOff>
    </xdr:from>
    <xdr:ext cx="534377" cy="259045"/>
    <xdr:sp macro="" textlink="">
      <xdr:nvSpPr>
        <xdr:cNvPr id="876" name="テキスト ボックス 875"/>
        <xdr:cNvSpPr txBox="1"/>
      </xdr:nvSpPr>
      <xdr:spPr>
        <a:xfrm>
          <a:off x="20167111" y="135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53391</xdr:rowOff>
    </xdr:from>
    <xdr:to>
      <xdr:col>102</xdr:col>
      <xdr:colOff>165100</xdr:colOff>
      <xdr:row>78</xdr:row>
      <xdr:rowOff>154991</xdr:rowOff>
    </xdr:to>
    <xdr:sp macro="" textlink="">
      <xdr:nvSpPr>
        <xdr:cNvPr id="877" name="楕円 876"/>
        <xdr:cNvSpPr/>
      </xdr:nvSpPr>
      <xdr:spPr>
        <a:xfrm>
          <a:off x="19494500" y="134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146118</xdr:rowOff>
    </xdr:from>
    <xdr:ext cx="534377" cy="259045"/>
    <xdr:sp macro="" textlink="">
      <xdr:nvSpPr>
        <xdr:cNvPr id="878" name="テキスト ボックス 877"/>
        <xdr:cNvSpPr txBox="1"/>
      </xdr:nvSpPr>
      <xdr:spPr>
        <a:xfrm>
          <a:off x="19278111" y="135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43386</xdr:rowOff>
    </xdr:from>
    <xdr:to>
      <xdr:col>98</xdr:col>
      <xdr:colOff>38100</xdr:colOff>
      <xdr:row>78</xdr:row>
      <xdr:rowOff>144986</xdr:rowOff>
    </xdr:to>
    <xdr:sp macro="" textlink="">
      <xdr:nvSpPr>
        <xdr:cNvPr id="879" name="楕円 878"/>
        <xdr:cNvSpPr/>
      </xdr:nvSpPr>
      <xdr:spPr>
        <a:xfrm>
          <a:off x="18605500" y="134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136113</xdr:rowOff>
    </xdr:from>
    <xdr:ext cx="534377" cy="259045"/>
    <xdr:sp macro="" textlink="">
      <xdr:nvSpPr>
        <xdr:cNvPr id="880" name="テキスト ボックス 879"/>
        <xdr:cNvSpPr txBox="1"/>
      </xdr:nvSpPr>
      <xdr:spPr>
        <a:xfrm>
          <a:off x="18389111" y="135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住民一人当たり歳出決算額は</a:t>
          </a:r>
          <a:r>
            <a:rPr kumimoji="1" lang="en-US" altLang="ja-JP" sz="1300">
              <a:latin typeface="ＭＳ Ｐゴシック" panose="020B0600070205080204" pitchFamily="50" charset="-128"/>
              <a:ea typeface="ＭＳ Ｐゴシック" panose="020B0600070205080204" pitchFamily="50" charset="-128"/>
            </a:rPr>
            <a:t>617,058</a:t>
          </a:r>
          <a:r>
            <a:rPr kumimoji="1" lang="ja-JP" altLang="en-US" sz="1300">
              <a:latin typeface="ＭＳ Ｐゴシック" panose="020B0600070205080204" pitchFamily="50" charset="-128"/>
              <a:ea typeface="ＭＳ Ｐゴシック" panose="020B0600070205080204" pitchFamily="50" charset="-128"/>
            </a:rPr>
            <a:t>円となっており、類似団体平均の</a:t>
          </a:r>
          <a:r>
            <a:rPr kumimoji="1" lang="en-US" altLang="ja-JP" sz="1300">
              <a:latin typeface="ＭＳ Ｐゴシック" panose="020B0600070205080204" pitchFamily="50" charset="-128"/>
              <a:ea typeface="ＭＳ Ｐゴシック" panose="020B0600070205080204" pitchFamily="50" charset="-128"/>
            </a:rPr>
            <a:t>578,231</a:t>
          </a:r>
          <a:r>
            <a:rPr kumimoji="1" lang="ja-JP" altLang="en-US" sz="1300">
              <a:latin typeface="ＭＳ Ｐゴシック" panose="020B0600070205080204" pitchFamily="50" charset="-128"/>
              <a:ea typeface="ＭＳ Ｐゴシック" panose="020B0600070205080204" pitchFamily="50" charset="-128"/>
            </a:rPr>
            <a:t>円と比較し、一人当たりコストが高い状況となっている。これは除排雪等の維持補修費に係る分がコストを高めている要因となっている。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が類似団体平均と比べ高くなっているが、これは住民サービス水準を確保しながら事務の効率化・コスト削減を図るため、隣接する町で一部事務組合（消防業務・清掃業務・葬斎業務）、広域連合（介護保険・国民健康保険・後期高齢者医療）といった業務を行っているためで、その負担金が補助費等となっていることが比率を高めている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北海道東神楽町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10,321
10,272
68.50
6,600,459
6,368,661
203,628
3,315,447
5,482,610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59309</xdr:rowOff>
    </xdr:from>
    <xdr:to>
      <xdr:col>24</xdr:col>
      <xdr:colOff>63500</xdr:colOff>
      <xdr:row>36</xdr:row>
      <xdr:rowOff>113030</xdr:rowOff>
    </xdr:to>
    <xdr:cxnSp macro="">
      <xdr:nvCxnSpPr>
        <xdr:cNvPr id="61" name="直線コネクタ 60"/>
        <xdr:cNvCxnSpPr/>
      </xdr:nvCxnSpPr>
      <xdr:spPr>
        <a:xfrm flipV="1">
          <a:off x="3797300" y="6231509"/>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109410</xdr:rowOff>
    </xdr:from>
    <xdr:to>
      <xdr:col>19</xdr:col>
      <xdr:colOff>177800</xdr:colOff>
      <xdr:row>36</xdr:row>
      <xdr:rowOff>113030</xdr:rowOff>
    </xdr:to>
    <xdr:cxnSp macro="">
      <xdr:nvCxnSpPr>
        <xdr:cNvPr id="64" name="直線コネクタ 63"/>
        <xdr:cNvCxnSpPr/>
      </xdr:nvCxnSpPr>
      <xdr:spPr>
        <a:xfrm>
          <a:off x="2908300" y="628161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168847</xdr:rowOff>
    </xdr:from>
    <xdr:to>
      <xdr:col>15</xdr:col>
      <xdr:colOff>50800</xdr:colOff>
      <xdr:row>36</xdr:row>
      <xdr:rowOff>109410</xdr:rowOff>
    </xdr:to>
    <xdr:cxnSp macro="">
      <xdr:nvCxnSpPr>
        <xdr:cNvPr id="67" name="直線コネクタ 66"/>
        <xdr:cNvCxnSpPr/>
      </xdr:nvCxnSpPr>
      <xdr:spPr>
        <a:xfrm>
          <a:off x="2019300" y="6169597"/>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168847</xdr:rowOff>
    </xdr:from>
    <xdr:to>
      <xdr:col>10</xdr:col>
      <xdr:colOff>114300</xdr:colOff>
      <xdr:row>36</xdr:row>
      <xdr:rowOff>18542</xdr:rowOff>
    </xdr:to>
    <xdr:cxnSp macro="">
      <xdr:nvCxnSpPr>
        <xdr:cNvPr id="70" name="直線コネクタ 69"/>
        <xdr:cNvCxnSpPr/>
      </xdr:nvCxnSpPr>
      <xdr:spPr>
        <a:xfrm flipV="1">
          <a:off x="1130300" y="6169597"/>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76517</xdr:rowOff>
    </xdr:from>
    <xdr:to>
      <xdr:col>6</xdr:col>
      <xdr:colOff>38100</xdr:colOff>
      <xdr:row>33</xdr:row>
      <xdr:rowOff>6667</xdr:rowOff>
    </xdr:to>
    <xdr:sp macro="" textlink="">
      <xdr:nvSpPr>
        <xdr:cNvPr id="73" name="フローチャート: 判断 72"/>
        <xdr:cNvSpPr/>
      </xdr:nvSpPr>
      <xdr:spPr>
        <a:xfrm>
          <a:off x="1079500" y="556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23194</xdr:rowOff>
    </xdr:from>
    <xdr:ext cx="469744" cy="259045"/>
    <xdr:sp macro="" textlink="">
      <xdr:nvSpPr>
        <xdr:cNvPr id="74" name="テキスト ボックス 73"/>
        <xdr:cNvSpPr txBox="1"/>
      </xdr:nvSpPr>
      <xdr:spPr>
        <a:xfrm>
          <a:off x="895428" y="533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8509</xdr:rowOff>
    </xdr:from>
    <xdr:to>
      <xdr:col>24</xdr:col>
      <xdr:colOff>114300</xdr:colOff>
      <xdr:row>36</xdr:row>
      <xdr:rowOff>110109</xdr:rowOff>
    </xdr:to>
    <xdr:sp macro="" textlink="">
      <xdr:nvSpPr>
        <xdr:cNvPr id="80" name="楕円 79"/>
        <xdr:cNvSpPr/>
      </xdr:nvSpPr>
      <xdr:spPr>
        <a:xfrm>
          <a:off x="4584700" y="61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158386</xdr:rowOff>
    </xdr:from>
    <xdr:ext cx="469744" cy="259045"/>
    <xdr:sp macro="" textlink="">
      <xdr:nvSpPr>
        <xdr:cNvPr id="81" name="議会費該当値テキスト"/>
        <xdr:cNvSpPr txBox="1"/>
      </xdr:nvSpPr>
      <xdr:spPr>
        <a:xfrm>
          <a:off x="4686300"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62230</xdr:rowOff>
    </xdr:from>
    <xdr:to>
      <xdr:col>20</xdr:col>
      <xdr:colOff>38100</xdr:colOff>
      <xdr:row>36</xdr:row>
      <xdr:rowOff>163830</xdr:rowOff>
    </xdr:to>
    <xdr:sp macro="" textlink="">
      <xdr:nvSpPr>
        <xdr:cNvPr id="82" name="楕円 81"/>
        <xdr:cNvSpPr/>
      </xdr:nvSpPr>
      <xdr:spPr>
        <a:xfrm>
          <a:off x="3746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154957</xdr:rowOff>
    </xdr:from>
    <xdr:ext cx="469744" cy="259045"/>
    <xdr:sp macro="" textlink="">
      <xdr:nvSpPr>
        <xdr:cNvPr id="83" name="テキスト ボックス 82"/>
        <xdr:cNvSpPr txBox="1"/>
      </xdr:nvSpPr>
      <xdr:spPr>
        <a:xfrm>
          <a:off x="3562428"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58610</xdr:rowOff>
    </xdr:from>
    <xdr:to>
      <xdr:col>15</xdr:col>
      <xdr:colOff>101600</xdr:colOff>
      <xdr:row>36</xdr:row>
      <xdr:rowOff>160210</xdr:rowOff>
    </xdr:to>
    <xdr:sp macro="" textlink="">
      <xdr:nvSpPr>
        <xdr:cNvPr id="84" name="楕円 83"/>
        <xdr:cNvSpPr/>
      </xdr:nvSpPr>
      <xdr:spPr>
        <a:xfrm>
          <a:off x="2857500" y="62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151337</xdr:rowOff>
    </xdr:from>
    <xdr:ext cx="469744" cy="259045"/>
    <xdr:sp macro="" textlink="">
      <xdr:nvSpPr>
        <xdr:cNvPr id="85" name="テキスト ボックス 84"/>
        <xdr:cNvSpPr txBox="1"/>
      </xdr:nvSpPr>
      <xdr:spPr>
        <a:xfrm>
          <a:off x="2673428" y="63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118047</xdr:rowOff>
    </xdr:from>
    <xdr:to>
      <xdr:col>10</xdr:col>
      <xdr:colOff>165100</xdr:colOff>
      <xdr:row>36</xdr:row>
      <xdr:rowOff>48197</xdr:rowOff>
    </xdr:to>
    <xdr:sp macro="" textlink="">
      <xdr:nvSpPr>
        <xdr:cNvPr id="86" name="楕円 85"/>
        <xdr:cNvSpPr/>
      </xdr:nvSpPr>
      <xdr:spPr>
        <a:xfrm>
          <a:off x="1968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39324</xdr:rowOff>
    </xdr:from>
    <xdr:ext cx="469744" cy="259045"/>
    <xdr:sp macro="" textlink="">
      <xdr:nvSpPr>
        <xdr:cNvPr id="87" name="テキスト ボックス 86"/>
        <xdr:cNvSpPr txBox="1"/>
      </xdr:nvSpPr>
      <xdr:spPr>
        <a:xfrm>
          <a:off x="1784428"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139192</xdr:rowOff>
    </xdr:from>
    <xdr:to>
      <xdr:col>6</xdr:col>
      <xdr:colOff>38100</xdr:colOff>
      <xdr:row>36</xdr:row>
      <xdr:rowOff>69342</xdr:rowOff>
    </xdr:to>
    <xdr:sp macro="" textlink="">
      <xdr:nvSpPr>
        <xdr:cNvPr id="88" name="楕円 87"/>
        <xdr:cNvSpPr/>
      </xdr:nvSpPr>
      <xdr:spPr>
        <a:xfrm>
          <a:off x="1079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60469</xdr:rowOff>
    </xdr:from>
    <xdr:ext cx="469744" cy="259045"/>
    <xdr:sp macro="" textlink="">
      <xdr:nvSpPr>
        <xdr:cNvPr id="89" name="テキスト ボックス 88"/>
        <xdr:cNvSpPr txBox="1"/>
      </xdr:nvSpPr>
      <xdr:spPr>
        <a:xfrm>
          <a:off x="895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125781</xdr:rowOff>
    </xdr:from>
    <xdr:to>
      <xdr:col>24</xdr:col>
      <xdr:colOff>63500</xdr:colOff>
      <xdr:row>57</xdr:row>
      <xdr:rowOff>156773</xdr:rowOff>
    </xdr:to>
    <xdr:cxnSp macro="">
      <xdr:nvCxnSpPr>
        <xdr:cNvPr id="122" name="直線コネクタ 121"/>
        <xdr:cNvCxnSpPr/>
      </xdr:nvCxnSpPr>
      <xdr:spPr>
        <a:xfrm>
          <a:off x="3797300" y="9898431"/>
          <a:ext cx="8382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86175</xdr:rowOff>
    </xdr:from>
    <xdr:ext cx="599010" cy="259045"/>
    <xdr:sp macro="" textlink="">
      <xdr:nvSpPr>
        <xdr:cNvPr id="123" name="総務費平均値テキスト"/>
        <xdr:cNvSpPr txBox="1"/>
      </xdr:nvSpPr>
      <xdr:spPr>
        <a:xfrm>
          <a:off x="4686300" y="9858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125781</xdr:rowOff>
    </xdr:from>
    <xdr:to>
      <xdr:col>19</xdr:col>
      <xdr:colOff>177800</xdr:colOff>
      <xdr:row>58</xdr:row>
      <xdr:rowOff>85136</xdr:rowOff>
    </xdr:to>
    <xdr:cxnSp macro="">
      <xdr:nvCxnSpPr>
        <xdr:cNvPr id="125" name="直線コネクタ 124"/>
        <xdr:cNvCxnSpPr/>
      </xdr:nvCxnSpPr>
      <xdr:spPr>
        <a:xfrm flipV="1">
          <a:off x="2908300" y="9898431"/>
          <a:ext cx="889000" cy="13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18159</xdr:rowOff>
    </xdr:from>
    <xdr:to>
      <xdr:col>15</xdr:col>
      <xdr:colOff>50800</xdr:colOff>
      <xdr:row>58</xdr:row>
      <xdr:rowOff>85136</xdr:rowOff>
    </xdr:to>
    <xdr:cxnSp macro="">
      <xdr:nvCxnSpPr>
        <xdr:cNvPr id="128" name="直線コネクタ 127"/>
        <xdr:cNvCxnSpPr/>
      </xdr:nvCxnSpPr>
      <xdr:spPr>
        <a:xfrm>
          <a:off x="2019300" y="9962259"/>
          <a:ext cx="889000" cy="6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18159</xdr:rowOff>
    </xdr:from>
    <xdr:to>
      <xdr:col>10</xdr:col>
      <xdr:colOff>114300</xdr:colOff>
      <xdr:row>58</xdr:row>
      <xdr:rowOff>103647</xdr:rowOff>
    </xdr:to>
    <xdr:cxnSp macro="">
      <xdr:nvCxnSpPr>
        <xdr:cNvPr id="131" name="直線コネクタ 130"/>
        <xdr:cNvCxnSpPr/>
      </xdr:nvCxnSpPr>
      <xdr:spPr>
        <a:xfrm flipV="1">
          <a:off x="1130300" y="9962259"/>
          <a:ext cx="889000" cy="8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56659</xdr:rowOff>
    </xdr:from>
    <xdr:to>
      <xdr:col>6</xdr:col>
      <xdr:colOff>38100</xdr:colOff>
      <xdr:row>56</xdr:row>
      <xdr:rowOff>158259</xdr:rowOff>
    </xdr:to>
    <xdr:sp macro="" textlink="">
      <xdr:nvSpPr>
        <xdr:cNvPr id="134" name="フローチャート: 判断 133"/>
        <xdr:cNvSpPr/>
      </xdr:nvSpPr>
      <xdr:spPr>
        <a:xfrm>
          <a:off x="1079500" y="96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3336</xdr:rowOff>
    </xdr:from>
    <xdr:ext cx="599010" cy="259045"/>
    <xdr:sp macro="" textlink="">
      <xdr:nvSpPr>
        <xdr:cNvPr id="135" name="テキスト ボックス 134"/>
        <xdr:cNvSpPr txBox="1"/>
      </xdr:nvSpPr>
      <xdr:spPr>
        <a:xfrm>
          <a:off x="830795" y="943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105973</xdr:rowOff>
    </xdr:from>
    <xdr:to>
      <xdr:col>24</xdr:col>
      <xdr:colOff>114300</xdr:colOff>
      <xdr:row>58</xdr:row>
      <xdr:rowOff>36123</xdr:rowOff>
    </xdr:to>
    <xdr:sp macro="" textlink="">
      <xdr:nvSpPr>
        <xdr:cNvPr id="141" name="楕円 140"/>
        <xdr:cNvSpPr/>
      </xdr:nvSpPr>
      <xdr:spPr>
        <a:xfrm>
          <a:off x="4584700" y="98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128850</xdr:rowOff>
    </xdr:from>
    <xdr:ext cx="599010" cy="259045"/>
    <xdr:sp macro="" textlink="">
      <xdr:nvSpPr>
        <xdr:cNvPr id="142" name="総務費該当値テキスト"/>
        <xdr:cNvSpPr txBox="1"/>
      </xdr:nvSpPr>
      <xdr:spPr>
        <a:xfrm>
          <a:off x="4686300" y="973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74981</xdr:rowOff>
    </xdr:from>
    <xdr:to>
      <xdr:col>20</xdr:col>
      <xdr:colOff>38100</xdr:colOff>
      <xdr:row>58</xdr:row>
      <xdr:rowOff>5131</xdr:rowOff>
    </xdr:to>
    <xdr:sp macro="" textlink="">
      <xdr:nvSpPr>
        <xdr:cNvPr id="143" name="楕円 142"/>
        <xdr:cNvSpPr/>
      </xdr:nvSpPr>
      <xdr:spPr>
        <a:xfrm>
          <a:off x="3746500" y="98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21658</xdr:rowOff>
    </xdr:from>
    <xdr:ext cx="599010" cy="259045"/>
    <xdr:sp macro="" textlink="">
      <xdr:nvSpPr>
        <xdr:cNvPr id="144" name="テキスト ボックス 143"/>
        <xdr:cNvSpPr txBox="1"/>
      </xdr:nvSpPr>
      <xdr:spPr>
        <a:xfrm>
          <a:off x="3497795" y="962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34336</xdr:rowOff>
    </xdr:from>
    <xdr:to>
      <xdr:col>15</xdr:col>
      <xdr:colOff>101600</xdr:colOff>
      <xdr:row>58</xdr:row>
      <xdr:rowOff>135936</xdr:rowOff>
    </xdr:to>
    <xdr:sp macro="" textlink="">
      <xdr:nvSpPr>
        <xdr:cNvPr id="145" name="楕円 144"/>
        <xdr:cNvSpPr/>
      </xdr:nvSpPr>
      <xdr:spPr>
        <a:xfrm>
          <a:off x="2857500" y="99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127063</xdr:rowOff>
    </xdr:from>
    <xdr:ext cx="534377" cy="259045"/>
    <xdr:sp macro="" textlink="">
      <xdr:nvSpPr>
        <xdr:cNvPr id="146" name="テキスト ボックス 145"/>
        <xdr:cNvSpPr txBox="1"/>
      </xdr:nvSpPr>
      <xdr:spPr>
        <a:xfrm>
          <a:off x="2641111" y="100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138809</xdr:rowOff>
    </xdr:from>
    <xdr:to>
      <xdr:col>10</xdr:col>
      <xdr:colOff>165100</xdr:colOff>
      <xdr:row>58</xdr:row>
      <xdr:rowOff>68959</xdr:rowOff>
    </xdr:to>
    <xdr:sp macro="" textlink="">
      <xdr:nvSpPr>
        <xdr:cNvPr id="147" name="楕円 146"/>
        <xdr:cNvSpPr/>
      </xdr:nvSpPr>
      <xdr:spPr>
        <a:xfrm>
          <a:off x="1968500" y="991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85486</xdr:rowOff>
    </xdr:from>
    <xdr:ext cx="599010" cy="259045"/>
    <xdr:sp macro="" textlink="">
      <xdr:nvSpPr>
        <xdr:cNvPr id="148" name="テキスト ボックス 147"/>
        <xdr:cNvSpPr txBox="1"/>
      </xdr:nvSpPr>
      <xdr:spPr>
        <a:xfrm>
          <a:off x="1719795" y="968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52847</xdr:rowOff>
    </xdr:from>
    <xdr:to>
      <xdr:col>6</xdr:col>
      <xdr:colOff>38100</xdr:colOff>
      <xdr:row>58</xdr:row>
      <xdr:rowOff>154447</xdr:rowOff>
    </xdr:to>
    <xdr:sp macro="" textlink="">
      <xdr:nvSpPr>
        <xdr:cNvPr id="149" name="楕円 148"/>
        <xdr:cNvSpPr/>
      </xdr:nvSpPr>
      <xdr:spPr>
        <a:xfrm>
          <a:off x="1079500" y="99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145574</xdr:rowOff>
    </xdr:from>
    <xdr:ext cx="534377" cy="259045"/>
    <xdr:sp macro="" textlink="">
      <xdr:nvSpPr>
        <xdr:cNvPr id="150" name="テキスト ボックス 149"/>
        <xdr:cNvSpPr txBox="1"/>
      </xdr:nvSpPr>
      <xdr:spPr>
        <a:xfrm>
          <a:off x="863111" y="100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35313</xdr:rowOff>
    </xdr:from>
    <xdr:to>
      <xdr:col>24</xdr:col>
      <xdr:colOff>63500</xdr:colOff>
      <xdr:row>76</xdr:row>
      <xdr:rowOff>51515</xdr:rowOff>
    </xdr:to>
    <xdr:cxnSp macro="">
      <xdr:nvCxnSpPr>
        <xdr:cNvPr id="178" name="直線コネクタ 177"/>
        <xdr:cNvCxnSpPr/>
      </xdr:nvCxnSpPr>
      <xdr:spPr>
        <a:xfrm>
          <a:off x="3797300" y="13065513"/>
          <a:ext cx="838200" cy="1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35313</xdr:rowOff>
    </xdr:from>
    <xdr:to>
      <xdr:col>19</xdr:col>
      <xdr:colOff>177800</xdr:colOff>
      <xdr:row>76</xdr:row>
      <xdr:rowOff>89069</xdr:rowOff>
    </xdr:to>
    <xdr:cxnSp macro="">
      <xdr:nvCxnSpPr>
        <xdr:cNvPr id="181" name="直線コネクタ 180"/>
        <xdr:cNvCxnSpPr/>
      </xdr:nvCxnSpPr>
      <xdr:spPr>
        <a:xfrm flipV="1">
          <a:off x="2908300" y="13065513"/>
          <a:ext cx="889000" cy="5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89069</xdr:rowOff>
    </xdr:from>
    <xdr:to>
      <xdr:col>15</xdr:col>
      <xdr:colOff>50800</xdr:colOff>
      <xdr:row>76</xdr:row>
      <xdr:rowOff>114573</xdr:rowOff>
    </xdr:to>
    <xdr:cxnSp macro="">
      <xdr:nvCxnSpPr>
        <xdr:cNvPr id="184" name="直線コネクタ 183"/>
        <xdr:cNvCxnSpPr/>
      </xdr:nvCxnSpPr>
      <xdr:spPr>
        <a:xfrm flipV="1">
          <a:off x="2019300" y="13119269"/>
          <a:ext cx="8890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114573</xdr:rowOff>
    </xdr:from>
    <xdr:to>
      <xdr:col>10</xdr:col>
      <xdr:colOff>114300</xdr:colOff>
      <xdr:row>76</xdr:row>
      <xdr:rowOff>134863</xdr:rowOff>
    </xdr:to>
    <xdr:cxnSp macro="">
      <xdr:nvCxnSpPr>
        <xdr:cNvPr id="187" name="直線コネクタ 186"/>
        <xdr:cNvCxnSpPr/>
      </xdr:nvCxnSpPr>
      <xdr:spPr>
        <a:xfrm flipV="1">
          <a:off x="1130300" y="13144773"/>
          <a:ext cx="889000" cy="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124964</xdr:rowOff>
    </xdr:from>
    <xdr:to>
      <xdr:col>6</xdr:col>
      <xdr:colOff>38100</xdr:colOff>
      <xdr:row>76</xdr:row>
      <xdr:rowOff>55113</xdr:rowOff>
    </xdr:to>
    <xdr:sp macro="" textlink="">
      <xdr:nvSpPr>
        <xdr:cNvPr id="190" name="フローチャート: 判断 189"/>
        <xdr:cNvSpPr/>
      </xdr:nvSpPr>
      <xdr:spPr>
        <a:xfrm>
          <a:off x="1079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71641</xdr:rowOff>
    </xdr:from>
    <xdr:ext cx="599010" cy="259045"/>
    <xdr:sp macro="" textlink="">
      <xdr:nvSpPr>
        <xdr:cNvPr id="191" name="テキスト ボックス 190"/>
        <xdr:cNvSpPr txBox="1"/>
      </xdr:nvSpPr>
      <xdr:spPr>
        <a:xfrm>
          <a:off x="830795"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715</xdr:rowOff>
    </xdr:from>
    <xdr:to>
      <xdr:col>24</xdr:col>
      <xdr:colOff>114300</xdr:colOff>
      <xdr:row>76</xdr:row>
      <xdr:rowOff>102315</xdr:rowOff>
    </xdr:to>
    <xdr:sp macro="" textlink="">
      <xdr:nvSpPr>
        <xdr:cNvPr id="197" name="楕円 196"/>
        <xdr:cNvSpPr/>
      </xdr:nvSpPr>
      <xdr:spPr>
        <a:xfrm>
          <a:off x="4584700" y="130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150592</xdr:rowOff>
    </xdr:from>
    <xdr:ext cx="599010" cy="259045"/>
    <xdr:sp macro="" textlink="">
      <xdr:nvSpPr>
        <xdr:cNvPr id="198" name="民生費該当値テキスト"/>
        <xdr:cNvSpPr txBox="1"/>
      </xdr:nvSpPr>
      <xdr:spPr>
        <a:xfrm>
          <a:off x="4686300" y="1300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155963</xdr:rowOff>
    </xdr:from>
    <xdr:to>
      <xdr:col>20</xdr:col>
      <xdr:colOff>38100</xdr:colOff>
      <xdr:row>76</xdr:row>
      <xdr:rowOff>86113</xdr:rowOff>
    </xdr:to>
    <xdr:sp macro="" textlink="">
      <xdr:nvSpPr>
        <xdr:cNvPr id="199" name="楕円 198"/>
        <xdr:cNvSpPr/>
      </xdr:nvSpPr>
      <xdr:spPr>
        <a:xfrm>
          <a:off x="3746500" y="1301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77240</xdr:rowOff>
    </xdr:from>
    <xdr:ext cx="599010" cy="259045"/>
    <xdr:sp macro="" textlink="">
      <xdr:nvSpPr>
        <xdr:cNvPr id="200" name="テキスト ボックス 199"/>
        <xdr:cNvSpPr txBox="1"/>
      </xdr:nvSpPr>
      <xdr:spPr>
        <a:xfrm>
          <a:off x="3497795" y="1310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38269</xdr:rowOff>
    </xdr:from>
    <xdr:to>
      <xdr:col>15</xdr:col>
      <xdr:colOff>101600</xdr:colOff>
      <xdr:row>76</xdr:row>
      <xdr:rowOff>139869</xdr:rowOff>
    </xdr:to>
    <xdr:sp macro="" textlink="">
      <xdr:nvSpPr>
        <xdr:cNvPr id="201" name="楕円 200"/>
        <xdr:cNvSpPr/>
      </xdr:nvSpPr>
      <xdr:spPr>
        <a:xfrm>
          <a:off x="2857500" y="130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130996</xdr:rowOff>
    </xdr:from>
    <xdr:ext cx="599010" cy="259045"/>
    <xdr:sp macro="" textlink="">
      <xdr:nvSpPr>
        <xdr:cNvPr id="202" name="テキスト ボックス 201"/>
        <xdr:cNvSpPr txBox="1"/>
      </xdr:nvSpPr>
      <xdr:spPr>
        <a:xfrm>
          <a:off x="2608795" y="131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63773</xdr:rowOff>
    </xdr:from>
    <xdr:to>
      <xdr:col>10</xdr:col>
      <xdr:colOff>165100</xdr:colOff>
      <xdr:row>76</xdr:row>
      <xdr:rowOff>165373</xdr:rowOff>
    </xdr:to>
    <xdr:sp macro="" textlink="">
      <xdr:nvSpPr>
        <xdr:cNvPr id="203" name="楕円 202"/>
        <xdr:cNvSpPr/>
      </xdr:nvSpPr>
      <xdr:spPr>
        <a:xfrm>
          <a:off x="1968500" y="130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156500</xdr:rowOff>
    </xdr:from>
    <xdr:ext cx="599010" cy="259045"/>
    <xdr:sp macro="" textlink="">
      <xdr:nvSpPr>
        <xdr:cNvPr id="204" name="テキスト ボックス 203"/>
        <xdr:cNvSpPr txBox="1"/>
      </xdr:nvSpPr>
      <xdr:spPr>
        <a:xfrm>
          <a:off x="1719795" y="1318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84063</xdr:rowOff>
    </xdr:from>
    <xdr:to>
      <xdr:col>6</xdr:col>
      <xdr:colOff>38100</xdr:colOff>
      <xdr:row>77</xdr:row>
      <xdr:rowOff>14213</xdr:rowOff>
    </xdr:to>
    <xdr:sp macro="" textlink="">
      <xdr:nvSpPr>
        <xdr:cNvPr id="205" name="楕円 204"/>
        <xdr:cNvSpPr/>
      </xdr:nvSpPr>
      <xdr:spPr>
        <a:xfrm>
          <a:off x="1079500" y="131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5340</xdr:rowOff>
    </xdr:from>
    <xdr:ext cx="599010" cy="259045"/>
    <xdr:sp macro="" textlink="">
      <xdr:nvSpPr>
        <xdr:cNvPr id="206" name="テキスト ボックス 205"/>
        <xdr:cNvSpPr txBox="1"/>
      </xdr:nvSpPr>
      <xdr:spPr>
        <a:xfrm>
          <a:off x="830795" y="1320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68856</xdr:rowOff>
    </xdr:from>
    <xdr:to>
      <xdr:col>24</xdr:col>
      <xdr:colOff>63500</xdr:colOff>
      <xdr:row>97</xdr:row>
      <xdr:rowOff>75113</xdr:rowOff>
    </xdr:to>
    <xdr:cxnSp macro="">
      <xdr:nvCxnSpPr>
        <xdr:cNvPr id="235" name="直線コネクタ 234"/>
        <xdr:cNvCxnSpPr/>
      </xdr:nvCxnSpPr>
      <xdr:spPr>
        <a:xfrm>
          <a:off x="3797300" y="16699506"/>
          <a:ext cx="8382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43687</xdr:rowOff>
    </xdr:from>
    <xdr:to>
      <xdr:col>19</xdr:col>
      <xdr:colOff>177800</xdr:colOff>
      <xdr:row>97</xdr:row>
      <xdr:rowOff>68856</xdr:rowOff>
    </xdr:to>
    <xdr:cxnSp macro="">
      <xdr:nvCxnSpPr>
        <xdr:cNvPr id="238" name="直線コネクタ 237"/>
        <xdr:cNvCxnSpPr/>
      </xdr:nvCxnSpPr>
      <xdr:spPr>
        <a:xfrm>
          <a:off x="2908300" y="16674337"/>
          <a:ext cx="889000" cy="2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43687</xdr:rowOff>
    </xdr:from>
    <xdr:to>
      <xdr:col>15</xdr:col>
      <xdr:colOff>50800</xdr:colOff>
      <xdr:row>97</xdr:row>
      <xdr:rowOff>83038</xdr:rowOff>
    </xdr:to>
    <xdr:cxnSp macro="">
      <xdr:nvCxnSpPr>
        <xdr:cNvPr id="241" name="直線コネクタ 240"/>
        <xdr:cNvCxnSpPr/>
      </xdr:nvCxnSpPr>
      <xdr:spPr>
        <a:xfrm flipV="1">
          <a:off x="2019300" y="16674337"/>
          <a:ext cx="8890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76865</xdr:rowOff>
    </xdr:from>
    <xdr:to>
      <xdr:col>10</xdr:col>
      <xdr:colOff>114300</xdr:colOff>
      <xdr:row>97</xdr:row>
      <xdr:rowOff>83038</xdr:rowOff>
    </xdr:to>
    <xdr:cxnSp macro="">
      <xdr:nvCxnSpPr>
        <xdr:cNvPr id="244" name="直線コネクタ 243"/>
        <xdr:cNvCxnSpPr/>
      </xdr:nvCxnSpPr>
      <xdr:spPr>
        <a:xfrm>
          <a:off x="1130300" y="16707515"/>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136640</xdr:rowOff>
    </xdr:from>
    <xdr:to>
      <xdr:col>6</xdr:col>
      <xdr:colOff>38100</xdr:colOff>
      <xdr:row>96</xdr:row>
      <xdr:rowOff>66790</xdr:rowOff>
    </xdr:to>
    <xdr:sp macro="" textlink="">
      <xdr:nvSpPr>
        <xdr:cNvPr id="247" name="フローチャート: 判断 246"/>
        <xdr:cNvSpPr/>
      </xdr:nvSpPr>
      <xdr:spPr>
        <a:xfrm>
          <a:off x="1079500" y="164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83317</xdr:rowOff>
    </xdr:from>
    <xdr:ext cx="534377" cy="259045"/>
    <xdr:sp macro="" textlink="">
      <xdr:nvSpPr>
        <xdr:cNvPr id="248" name="テキスト ボックス 247"/>
        <xdr:cNvSpPr txBox="1"/>
      </xdr:nvSpPr>
      <xdr:spPr>
        <a:xfrm>
          <a:off x="863111" y="161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24313</xdr:rowOff>
    </xdr:from>
    <xdr:to>
      <xdr:col>24</xdr:col>
      <xdr:colOff>114300</xdr:colOff>
      <xdr:row>97</xdr:row>
      <xdr:rowOff>125913</xdr:rowOff>
    </xdr:to>
    <xdr:sp macro="" textlink="">
      <xdr:nvSpPr>
        <xdr:cNvPr id="254" name="楕円 253"/>
        <xdr:cNvSpPr/>
      </xdr:nvSpPr>
      <xdr:spPr>
        <a:xfrm>
          <a:off x="4584700" y="166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2740</xdr:rowOff>
    </xdr:from>
    <xdr:ext cx="534377" cy="259045"/>
    <xdr:sp macro="" textlink="">
      <xdr:nvSpPr>
        <xdr:cNvPr id="255" name="衛生費該当値テキスト"/>
        <xdr:cNvSpPr txBox="1"/>
      </xdr:nvSpPr>
      <xdr:spPr>
        <a:xfrm>
          <a:off x="4686300" y="166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18056</xdr:rowOff>
    </xdr:from>
    <xdr:to>
      <xdr:col>20</xdr:col>
      <xdr:colOff>38100</xdr:colOff>
      <xdr:row>97</xdr:row>
      <xdr:rowOff>119656</xdr:rowOff>
    </xdr:to>
    <xdr:sp macro="" textlink="">
      <xdr:nvSpPr>
        <xdr:cNvPr id="256" name="楕円 255"/>
        <xdr:cNvSpPr/>
      </xdr:nvSpPr>
      <xdr:spPr>
        <a:xfrm>
          <a:off x="3746500" y="1664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110783</xdr:rowOff>
    </xdr:from>
    <xdr:ext cx="534377" cy="259045"/>
    <xdr:sp macro="" textlink="">
      <xdr:nvSpPr>
        <xdr:cNvPr id="257" name="テキスト ボックス 256"/>
        <xdr:cNvSpPr txBox="1"/>
      </xdr:nvSpPr>
      <xdr:spPr>
        <a:xfrm>
          <a:off x="3530111" y="167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164337</xdr:rowOff>
    </xdr:from>
    <xdr:to>
      <xdr:col>15</xdr:col>
      <xdr:colOff>101600</xdr:colOff>
      <xdr:row>97</xdr:row>
      <xdr:rowOff>94487</xdr:rowOff>
    </xdr:to>
    <xdr:sp macro="" textlink="">
      <xdr:nvSpPr>
        <xdr:cNvPr id="258" name="楕円 257"/>
        <xdr:cNvSpPr/>
      </xdr:nvSpPr>
      <xdr:spPr>
        <a:xfrm>
          <a:off x="2857500" y="166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85614</xdr:rowOff>
    </xdr:from>
    <xdr:ext cx="534377" cy="259045"/>
    <xdr:sp macro="" textlink="">
      <xdr:nvSpPr>
        <xdr:cNvPr id="259" name="テキスト ボックス 258"/>
        <xdr:cNvSpPr txBox="1"/>
      </xdr:nvSpPr>
      <xdr:spPr>
        <a:xfrm>
          <a:off x="2641111" y="167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32238</xdr:rowOff>
    </xdr:from>
    <xdr:to>
      <xdr:col>10</xdr:col>
      <xdr:colOff>165100</xdr:colOff>
      <xdr:row>97</xdr:row>
      <xdr:rowOff>133838</xdr:rowOff>
    </xdr:to>
    <xdr:sp macro="" textlink="">
      <xdr:nvSpPr>
        <xdr:cNvPr id="260" name="楕円 259"/>
        <xdr:cNvSpPr/>
      </xdr:nvSpPr>
      <xdr:spPr>
        <a:xfrm>
          <a:off x="1968500" y="1666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124965</xdr:rowOff>
    </xdr:from>
    <xdr:ext cx="534377" cy="259045"/>
    <xdr:sp macro="" textlink="">
      <xdr:nvSpPr>
        <xdr:cNvPr id="261" name="テキスト ボックス 260"/>
        <xdr:cNvSpPr txBox="1"/>
      </xdr:nvSpPr>
      <xdr:spPr>
        <a:xfrm>
          <a:off x="1752111" y="1675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26065</xdr:rowOff>
    </xdr:from>
    <xdr:to>
      <xdr:col>6</xdr:col>
      <xdr:colOff>38100</xdr:colOff>
      <xdr:row>97</xdr:row>
      <xdr:rowOff>127665</xdr:rowOff>
    </xdr:to>
    <xdr:sp macro="" textlink="">
      <xdr:nvSpPr>
        <xdr:cNvPr id="262" name="楕円 261"/>
        <xdr:cNvSpPr/>
      </xdr:nvSpPr>
      <xdr:spPr>
        <a:xfrm>
          <a:off x="1079500" y="166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118792</xdr:rowOff>
    </xdr:from>
    <xdr:ext cx="534377" cy="259045"/>
    <xdr:sp macro="" textlink="">
      <xdr:nvSpPr>
        <xdr:cNvPr id="263" name="テキスト ボックス 262"/>
        <xdr:cNvSpPr txBox="1"/>
      </xdr:nvSpPr>
      <xdr:spPr>
        <a:xfrm>
          <a:off x="863111" y="1674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138785</xdr:rowOff>
    </xdr:from>
    <xdr:to>
      <xdr:col>55</xdr:col>
      <xdr:colOff>0</xdr:colOff>
      <xdr:row>38</xdr:row>
      <xdr:rowOff>138785</xdr:rowOff>
    </xdr:to>
    <xdr:cxnSp macro="">
      <xdr:nvCxnSpPr>
        <xdr:cNvPr id="290" name="直線コネクタ 289"/>
        <xdr:cNvCxnSpPr/>
      </xdr:nvCxnSpPr>
      <xdr:spPr>
        <a:xfrm>
          <a:off x="9639300" y="6653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138785</xdr:rowOff>
    </xdr:from>
    <xdr:to>
      <xdr:col>50</xdr:col>
      <xdr:colOff>114300</xdr:colOff>
      <xdr:row>38</xdr:row>
      <xdr:rowOff>138785</xdr:rowOff>
    </xdr:to>
    <xdr:cxnSp macro="">
      <xdr:nvCxnSpPr>
        <xdr:cNvPr id="293" name="直線コネクタ 292"/>
        <xdr:cNvCxnSpPr/>
      </xdr:nvCxnSpPr>
      <xdr:spPr>
        <a:xfrm>
          <a:off x="8750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138785</xdr:rowOff>
    </xdr:from>
    <xdr:to>
      <xdr:col>45</xdr:col>
      <xdr:colOff>177800</xdr:colOff>
      <xdr:row>38</xdr:row>
      <xdr:rowOff>138785</xdr:rowOff>
    </xdr:to>
    <xdr:cxnSp macro="">
      <xdr:nvCxnSpPr>
        <xdr:cNvPr id="296" name="直線コネクタ 295"/>
        <xdr:cNvCxnSpPr/>
      </xdr:nvCxnSpPr>
      <xdr:spPr>
        <a:xfrm>
          <a:off x="7861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138785</xdr:rowOff>
    </xdr:from>
    <xdr:to>
      <xdr:col>41</xdr:col>
      <xdr:colOff>50800</xdr:colOff>
      <xdr:row>38</xdr:row>
      <xdr:rowOff>138785</xdr:rowOff>
    </xdr:to>
    <xdr:cxnSp macro="">
      <xdr:nvCxnSpPr>
        <xdr:cNvPr id="299" name="直線コネクタ 298"/>
        <xdr:cNvCxnSpPr/>
      </xdr:nvCxnSpPr>
      <xdr:spPr>
        <a:xfrm>
          <a:off x="6972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18720</xdr:rowOff>
    </xdr:from>
    <xdr:to>
      <xdr:col>36</xdr:col>
      <xdr:colOff>165100</xdr:colOff>
      <xdr:row>35</xdr:row>
      <xdr:rowOff>120320</xdr:rowOff>
    </xdr:to>
    <xdr:sp macro="" textlink="">
      <xdr:nvSpPr>
        <xdr:cNvPr id="302" name="フローチャート: 判断 301"/>
        <xdr:cNvSpPr/>
      </xdr:nvSpPr>
      <xdr:spPr>
        <a:xfrm>
          <a:off x="6921500" y="601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136847</xdr:rowOff>
    </xdr:from>
    <xdr:ext cx="469744" cy="259045"/>
    <xdr:sp macro="" textlink="">
      <xdr:nvSpPr>
        <xdr:cNvPr id="303" name="テキスト ボックス 302"/>
        <xdr:cNvSpPr txBox="1"/>
      </xdr:nvSpPr>
      <xdr:spPr>
        <a:xfrm>
          <a:off x="6737428" y="57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87985</xdr:rowOff>
    </xdr:from>
    <xdr:to>
      <xdr:col>55</xdr:col>
      <xdr:colOff>50800</xdr:colOff>
      <xdr:row>39</xdr:row>
      <xdr:rowOff>18135</xdr:rowOff>
    </xdr:to>
    <xdr:sp macro="" textlink="">
      <xdr:nvSpPr>
        <xdr:cNvPr id="309" name="楕円 308"/>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2912</xdr:rowOff>
    </xdr:from>
    <xdr:ext cx="249299" cy="259045"/>
    <xdr:sp macro="" textlink="">
      <xdr:nvSpPr>
        <xdr:cNvPr id="310" name="労働費該当値テキスト"/>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87985</xdr:rowOff>
    </xdr:from>
    <xdr:to>
      <xdr:col>50</xdr:col>
      <xdr:colOff>165100</xdr:colOff>
      <xdr:row>39</xdr:row>
      <xdr:rowOff>18135</xdr:rowOff>
    </xdr:to>
    <xdr:sp macro="" textlink="">
      <xdr:nvSpPr>
        <xdr:cNvPr id="311" name="楕円 310"/>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9262</xdr:rowOff>
    </xdr:from>
    <xdr:ext cx="249299" cy="259045"/>
    <xdr:sp macro="" textlink="">
      <xdr:nvSpPr>
        <xdr:cNvPr id="312" name="テキスト ボックス 311"/>
        <xdr:cNvSpPr txBox="1"/>
      </xdr:nvSpPr>
      <xdr:spPr>
        <a:xfrm>
          <a:off x="9514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87985</xdr:rowOff>
    </xdr:from>
    <xdr:to>
      <xdr:col>46</xdr:col>
      <xdr:colOff>38100</xdr:colOff>
      <xdr:row>39</xdr:row>
      <xdr:rowOff>18135</xdr:rowOff>
    </xdr:to>
    <xdr:sp macro="" textlink="">
      <xdr:nvSpPr>
        <xdr:cNvPr id="313" name="楕円 312"/>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9262</xdr:rowOff>
    </xdr:from>
    <xdr:ext cx="249299" cy="259045"/>
    <xdr:sp macro="" textlink="">
      <xdr:nvSpPr>
        <xdr:cNvPr id="314" name="テキスト ボックス 313"/>
        <xdr:cNvSpPr txBox="1"/>
      </xdr:nvSpPr>
      <xdr:spPr>
        <a:xfrm>
          <a:off x="8625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87985</xdr:rowOff>
    </xdr:from>
    <xdr:to>
      <xdr:col>41</xdr:col>
      <xdr:colOff>101600</xdr:colOff>
      <xdr:row>39</xdr:row>
      <xdr:rowOff>18135</xdr:rowOff>
    </xdr:to>
    <xdr:sp macro="" textlink="">
      <xdr:nvSpPr>
        <xdr:cNvPr id="315" name="楕円 314"/>
        <xdr:cNvSpPr/>
      </xdr:nvSpPr>
      <xdr:spPr>
        <a:xfrm>
          <a:off x="7810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9262</xdr:rowOff>
    </xdr:from>
    <xdr:ext cx="249299" cy="259045"/>
    <xdr:sp macro="" textlink="">
      <xdr:nvSpPr>
        <xdr:cNvPr id="316" name="テキスト ボックス 315"/>
        <xdr:cNvSpPr txBox="1"/>
      </xdr:nvSpPr>
      <xdr:spPr>
        <a:xfrm>
          <a:off x="7736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87985</xdr:rowOff>
    </xdr:from>
    <xdr:to>
      <xdr:col>36</xdr:col>
      <xdr:colOff>165100</xdr:colOff>
      <xdr:row>39</xdr:row>
      <xdr:rowOff>18135</xdr:rowOff>
    </xdr:to>
    <xdr:sp macro="" textlink="">
      <xdr:nvSpPr>
        <xdr:cNvPr id="317" name="楕円 316"/>
        <xdr:cNvSpPr/>
      </xdr:nvSpPr>
      <xdr:spPr>
        <a:xfrm>
          <a:off x="6921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9262</xdr:rowOff>
    </xdr:from>
    <xdr:ext cx="249299" cy="259045"/>
    <xdr:sp macro="" textlink="">
      <xdr:nvSpPr>
        <xdr:cNvPr id="318" name="テキスト ボックス 317"/>
        <xdr:cNvSpPr txBox="1"/>
      </xdr:nvSpPr>
      <xdr:spPr>
        <a:xfrm>
          <a:off x="6847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160630</xdr:rowOff>
    </xdr:from>
    <xdr:to>
      <xdr:col>55</xdr:col>
      <xdr:colOff>0</xdr:colOff>
      <xdr:row>56</xdr:row>
      <xdr:rowOff>133452</xdr:rowOff>
    </xdr:to>
    <xdr:cxnSp macro="">
      <xdr:nvCxnSpPr>
        <xdr:cNvPr id="347" name="直線コネクタ 346"/>
        <xdr:cNvCxnSpPr/>
      </xdr:nvCxnSpPr>
      <xdr:spPr>
        <a:xfrm flipV="1">
          <a:off x="9639300" y="9590380"/>
          <a:ext cx="8382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127571</xdr:rowOff>
    </xdr:from>
    <xdr:to>
      <xdr:col>50</xdr:col>
      <xdr:colOff>114300</xdr:colOff>
      <xdr:row>56</xdr:row>
      <xdr:rowOff>133452</xdr:rowOff>
    </xdr:to>
    <xdr:cxnSp macro="">
      <xdr:nvCxnSpPr>
        <xdr:cNvPr id="350" name="直線コネクタ 349"/>
        <xdr:cNvCxnSpPr/>
      </xdr:nvCxnSpPr>
      <xdr:spPr>
        <a:xfrm>
          <a:off x="8750300" y="9728771"/>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94018</xdr:rowOff>
    </xdr:from>
    <xdr:to>
      <xdr:col>45</xdr:col>
      <xdr:colOff>177800</xdr:colOff>
      <xdr:row>56</xdr:row>
      <xdr:rowOff>127571</xdr:rowOff>
    </xdr:to>
    <xdr:cxnSp macro="">
      <xdr:nvCxnSpPr>
        <xdr:cNvPr id="353" name="直線コネクタ 352"/>
        <xdr:cNvCxnSpPr/>
      </xdr:nvCxnSpPr>
      <xdr:spPr>
        <a:xfrm>
          <a:off x="7861300" y="9695218"/>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94018</xdr:rowOff>
    </xdr:from>
    <xdr:to>
      <xdr:col>41</xdr:col>
      <xdr:colOff>50800</xdr:colOff>
      <xdr:row>57</xdr:row>
      <xdr:rowOff>106959</xdr:rowOff>
    </xdr:to>
    <xdr:cxnSp macro="">
      <xdr:nvCxnSpPr>
        <xdr:cNvPr id="356" name="直線コネクタ 355"/>
        <xdr:cNvCxnSpPr/>
      </xdr:nvCxnSpPr>
      <xdr:spPr>
        <a:xfrm flipV="1">
          <a:off x="6972300" y="9695218"/>
          <a:ext cx="889000" cy="18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44670</xdr:rowOff>
    </xdr:from>
    <xdr:ext cx="534377" cy="259045"/>
    <xdr:sp macro="" textlink="">
      <xdr:nvSpPr>
        <xdr:cNvPr id="358" name="テキスト ボックス 357"/>
        <xdr:cNvSpPr txBox="1"/>
      </xdr:nvSpPr>
      <xdr:spPr>
        <a:xfrm>
          <a:off x="7594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20307</xdr:rowOff>
    </xdr:from>
    <xdr:to>
      <xdr:col>36</xdr:col>
      <xdr:colOff>165100</xdr:colOff>
      <xdr:row>56</xdr:row>
      <xdr:rowOff>121907</xdr:rowOff>
    </xdr:to>
    <xdr:sp macro="" textlink="">
      <xdr:nvSpPr>
        <xdr:cNvPr id="359" name="フローチャート: 判断 358"/>
        <xdr:cNvSpPr/>
      </xdr:nvSpPr>
      <xdr:spPr>
        <a:xfrm>
          <a:off x="6921500" y="962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138434</xdr:rowOff>
    </xdr:from>
    <xdr:ext cx="534377" cy="259045"/>
    <xdr:sp macro="" textlink="">
      <xdr:nvSpPr>
        <xdr:cNvPr id="360" name="テキスト ボックス 359"/>
        <xdr:cNvSpPr txBox="1"/>
      </xdr:nvSpPr>
      <xdr:spPr>
        <a:xfrm>
          <a:off x="6705111" y="939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109830</xdr:rowOff>
    </xdr:from>
    <xdr:to>
      <xdr:col>55</xdr:col>
      <xdr:colOff>50800</xdr:colOff>
      <xdr:row>56</xdr:row>
      <xdr:rowOff>39980</xdr:rowOff>
    </xdr:to>
    <xdr:sp macro="" textlink="">
      <xdr:nvSpPr>
        <xdr:cNvPr id="366" name="楕円 365"/>
        <xdr:cNvSpPr/>
      </xdr:nvSpPr>
      <xdr:spPr>
        <a:xfrm>
          <a:off x="10426700" y="95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132707</xdr:rowOff>
    </xdr:from>
    <xdr:ext cx="534377" cy="259045"/>
    <xdr:sp macro="" textlink="">
      <xdr:nvSpPr>
        <xdr:cNvPr id="367" name="農林水産業費該当値テキスト"/>
        <xdr:cNvSpPr txBox="1"/>
      </xdr:nvSpPr>
      <xdr:spPr>
        <a:xfrm>
          <a:off x="10528300" y="93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82652</xdr:rowOff>
    </xdr:from>
    <xdr:to>
      <xdr:col>50</xdr:col>
      <xdr:colOff>165100</xdr:colOff>
      <xdr:row>57</xdr:row>
      <xdr:rowOff>12802</xdr:rowOff>
    </xdr:to>
    <xdr:sp macro="" textlink="">
      <xdr:nvSpPr>
        <xdr:cNvPr id="368" name="楕円 367"/>
        <xdr:cNvSpPr/>
      </xdr:nvSpPr>
      <xdr:spPr>
        <a:xfrm>
          <a:off x="9588500" y="96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29329</xdr:rowOff>
    </xdr:from>
    <xdr:ext cx="534377" cy="259045"/>
    <xdr:sp macro="" textlink="">
      <xdr:nvSpPr>
        <xdr:cNvPr id="369" name="テキスト ボックス 368"/>
        <xdr:cNvSpPr txBox="1"/>
      </xdr:nvSpPr>
      <xdr:spPr>
        <a:xfrm>
          <a:off x="9372111" y="945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76771</xdr:rowOff>
    </xdr:from>
    <xdr:to>
      <xdr:col>46</xdr:col>
      <xdr:colOff>38100</xdr:colOff>
      <xdr:row>57</xdr:row>
      <xdr:rowOff>6921</xdr:rowOff>
    </xdr:to>
    <xdr:sp macro="" textlink="">
      <xdr:nvSpPr>
        <xdr:cNvPr id="370" name="楕円 369"/>
        <xdr:cNvSpPr/>
      </xdr:nvSpPr>
      <xdr:spPr>
        <a:xfrm>
          <a:off x="8699500" y="96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23448</xdr:rowOff>
    </xdr:from>
    <xdr:ext cx="534377" cy="259045"/>
    <xdr:sp macro="" textlink="">
      <xdr:nvSpPr>
        <xdr:cNvPr id="371" name="テキスト ボックス 370"/>
        <xdr:cNvSpPr txBox="1"/>
      </xdr:nvSpPr>
      <xdr:spPr>
        <a:xfrm>
          <a:off x="8483111" y="94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43218</xdr:rowOff>
    </xdr:from>
    <xdr:to>
      <xdr:col>41</xdr:col>
      <xdr:colOff>101600</xdr:colOff>
      <xdr:row>56</xdr:row>
      <xdr:rowOff>144818</xdr:rowOff>
    </xdr:to>
    <xdr:sp macro="" textlink="">
      <xdr:nvSpPr>
        <xdr:cNvPr id="372" name="楕円 371"/>
        <xdr:cNvSpPr/>
      </xdr:nvSpPr>
      <xdr:spPr>
        <a:xfrm>
          <a:off x="7810500" y="96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161345</xdr:rowOff>
    </xdr:from>
    <xdr:ext cx="534377" cy="259045"/>
    <xdr:sp macro="" textlink="">
      <xdr:nvSpPr>
        <xdr:cNvPr id="373" name="テキスト ボックス 372"/>
        <xdr:cNvSpPr txBox="1"/>
      </xdr:nvSpPr>
      <xdr:spPr>
        <a:xfrm>
          <a:off x="7594111" y="941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56159</xdr:rowOff>
    </xdr:from>
    <xdr:to>
      <xdr:col>36</xdr:col>
      <xdr:colOff>165100</xdr:colOff>
      <xdr:row>57</xdr:row>
      <xdr:rowOff>157759</xdr:rowOff>
    </xdr:to>
    <xdr:sp macro="" textlink="">
      <xdr:nvSpPr>
        <xdr:cNvPr id="374" name="楕円 373"/>
        <xdr:cNvSpPr/>
      </xdr:nvSpPr>
      <xdr:spPr>
        <a:xfrm>
          <a:off x="6921500" y="982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148886</xdr:rowOff>
    </xdr:from>
    <xdr:ext cx="534377" cy="259045"/>
    <xdr:sp macro="" textlink="">
      <xdr:nvSpPr>
        <xdr:cNvPr id="375" name="テキスト ボックス 374"/>
        <xdr:cNvSpPr txBox="1"/>
      </xdr:nvSpPr>
      <xdr:spPr>
        <a:xfrm>
          <a:off x="6705111" y="99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81260</xdr:rowOff>
    </xdr:from>
    <xdr:to>
      <xdr:col>55</xdr:col>
      <xdr:colOff>0</xdr:colOff>
      <xdr:row>78</xdr:row>
      <xdr:rowOff>131339</xdr:rowOff>
    </xdr:to>
    <xdr:cxnSp macro="">
      <xdr:nvCxnSpPr>
        <xdr:cNvPr id="406" name="直線コネクタ 405"/>
        <xdr:cNvCxnSpPr/>
      </xdr:nvCxnSpPr>
      <xdr:spPr>
        <a:xfrm flipV="1">
          <a:off x="9639300" y="13454360"/>
          <a:ext cx="8382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131339</xdr:rowOff>
    </xdr:from>
    <xdr:to>
      <xdr:col>50</xdr:col>
      <xdr:colOff>114300</xdr:colOff>
      <xdr:row>78</xdr:row>
      <xdr:rowOff>133038</xdr:rowOff>
    </xdr:to>
    <xdr:cxnSp macro="">
      <xdr:nvCxnSpPr>
        <xdr:cNvPr id="409" name="直線コネクタ 408"/>
        <xdr:cNvCxnSpPr/>
      </xdr:nvCxnSpPr>
      <xdr:spPr>
        <a:xfrm flipV="1">
          <a:off x="8750300" y="13504439"/>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76084</xdr:rowOff>
    </xdr:from>
    <xdr:to>
      <xdr:col>45</xdr:col>
      <xdr:colOff>177800</xdr:colOff>
      <xdr:row>78</xdr:row>
      <xdr:rowOff>133038</xdr:rowOff>
    </xdr:to>
    <xdr:cxnSp macro="">
      <xdr:nvCxnSpPr>
        <xdr:cNvPr id="412" name="直線コネクタ 411"/>
        <xdr:cNvCxnSpPr/>
      </xdr:nvCxnSpPr>
      <xdr:spPr>
        <a:xfrm>
          <a:off x="7861300" y="13449184"/>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76084</xdr:rowOff>
    </xdr:from>
    <xdr:to>
      <xdr:col>41</xdr:col>
      <xdr:colOff>50800</xdr:colOff>
      <xdr:row>78</xdr:row>
      <xdr:rowOff>127177</xdr:rowOff>
    </xdr:to>
    <xdr:cxnSp macro="">
      <xdr:nvCxnSpPr>
        <xdr:cNvPr id="415" name="直線コネクタ 414"/>
        <xdr:cNvCxnSpPr/>
      </xdr:nvCxnSpPr>
      <xdr:spPr>
        <a:xfrm flipV="1">
          <a:off x="6972300" y="13449184"/>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50250</xdr:rowOff>
    </xdr:from>
    <xdr:to>
      <xdr:col>36</xdr:col>
      <xdr:colOff>165100</xdr:colOff>
      <xdr:row>77</xdr:row>
      <xdr:rowOff>151850</xdr:rowOff>
    </xdr:to>
    <xdr:sp macro="" textlink="">
      <xdr:nvSpPr>
        <xdr:cNvPr id="418" name="フローチャート: 判断 417"/>
        <xdr:cNvSpPr/>
      </xdr:nvSpPr>
      <xdr:spPr>
        <a:xfrm>
          <a:off x="6921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168377</xdr:rowOff>
    </xdr:from>
    <xdr:ext cx="534377" cy="259045"/>
    <xdr:sp macro="" textlink="">
      <xdr:nvSpPr>
        <xdr:cNvPr id="419" name="テキスト ボックス 418"/>
        <xdr:cNvSpPr txBox="1"/>
      </xdr:nvSpPr>
      <xdr:spPr>
        <a:xfrm>
          <a:off x="6705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30460</xdr:rowOff>
    </xdr:from>
    <xdr:to>
      <xdr:col>55</xdr:col>
      <xdr:colOff>50800</xdr:colOff>
      <xdr:row>78</xdr:row>
      <xdr:rowOff>132060</xdr:rowOff>
    </xdr:to>
    <xdr:sp macro="" textlink="">
      <xdr:nvSpPr>
        <xdr:cNvPr id="425" name="楕円 424"/>
        <xdr:cNvSpPr/>
      </xdr:nvSpPr>
      <xdr:spPr>
        <a:xfrm>
          <a:off x="10426700" y="134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8887</xdr:rowOff>
    </xdr:from>
    <xdr:ext cx="534377" cy="259045"/>
    <xdr:sp macro="" textlink="">
      <xdr:nvSpPr>
        <xdr:cNvPr id="426" name="商工費該当値テキスト"/>
        <xdr:cNvSpPr txBox="1"/>
      </xdr:nvSpPr>
      <xdr:spPr>
        <a:xfrm>
          <a:off x="10528300" y="1338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80539</xdr:rowOff>
    </xdr:from>
    <xdr:to>
      <xdr:col>50</xdr:col>
      <xdr:colOff>165100</xdr:colOff>
      <xdr:row>79</xdr:row>
      <xdr:rowOff>10689</xdr:rowOff>
    </xdr:to>
    <xdr:sp macro="" textlink="">
      <xdr:nvSpPr>
        <xdr:cNvPr id="427" name="楕円 426"/>
        <xdr:cNvSpPr/>
      </xdr:nvSpPr>
      <xdr:spPr>
        <a:xfrm>
          <a:off x="9588500" y="134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1816</xdr:rowOff>
    </xdr:from>
    <xdr:ext cx="469744" cy="259045"/>
    <xdr:sp macro="" textlink="">
      <xdr:nvSpPr>
        <xdr:cNvPr id="428" name="テキスト ボックス 427"/>
        <xdr:cNvSpPr txBox="1"/>
      </xdr:nvSpPr>
      <xdr:spPr>
        <a:xfrm>
          <a:off x="9404428" y="1354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82238</xdr:rowOff>
    </xdr:from>
    <xdr:to>
      <xdr:col>46</xdr:col>
      <xdr:colOff>38100</xdr:colOff>
      <xdr:row>79</xdr:row>
      <xdr:rowOff>12388</xdr:rowOff>
    </xdr:to>
    <xdr:sp macro="" textlink="">
      <xdr:nvSpPr>
        <xdr:cNvPr id="429" name="楕円 428"/>
        <xdr:cNvSpPr/>
      </xdr:nvSpPr>
      <xdr:spPr>
        <a:xfrm>
          <a:off x="8699500" y="134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3515</xdr:rowOff>
    </xdr:from>
    <xdr:ext cx="469744" cy="259045"/>
    <xdr:sp macro="" textlink="">
      <xdr:nvSpPr>
        <xdr:cNvPr id="430" name="テキスト ボックス 429"/>
        <xdr:cNvSpPr txBox="1"/>
      </xdr:nvSpPr>
      <xdr:spPr>
        <a:xfrm>
          <a:off x="8515428" y="135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25284</xdr:rowOff>
    </xdr:from>
    <xdr:to>
      <xdr:col>41</xdr:col>
      <xdr:colOff>101600</xdr:colOff>
      <xdr:row>78</xdr:row>
      <xdr:rowOff>126884</xdr:rowOff>
    </xdr:to>
    <xdr:sp macro="" textlink="">
      <xdr:nvSpPr>
        <xdr:cNvPr id="431" name="楕円 430"/>
        <xdr:cNvSpPr/>
      </xdr:nvSpPr>
      <xdr:spPr>
        <a:xfrm>
          <a:off x="7810500" y="133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118011</xdr:rowOff>
    </xdr:from>
    <xdr:ext cx="534377" cy="259045"/>
    <xdr:sp macro="" textlink="">
      <xdr:nvSpPr>
        <xdr:cNvPr id="432" name="テキスト ボックス 431"/>
        <xdr:cNvSpPr txBox="1"/>
      </xdr:nvSpPr>
      <xdr:spPr>
        <a:xfrm>
          <a:off x="7594111" y="1349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76377</xdr:rowOff>
    </xdr:from>
    <xdr:to>
      <xdr:col>36</xdr:col>
      <xdr:colOff>165100</xdr:colOff>
      <xdr:row>79</xdr:row>
      <xdr:rowOff>6527</xdr:rowOff>
    </xdr:to>
    <xdr:sp macro="" textlink="">
      <xdr:nvSpPr>
        <xdr:cNvPr id="433" name="楕円 432"/>
        <xdr:cNvSpPr/>
      </xdr:nvSpPr>
      <xdr:spPr>
        <a:xfrm>
          <a:off x="6921500" y="1344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169104</xdr:rowOff>
    </xdr:from>
    <xdr:ext cx="469744" cy="259045"/>
    <xdr:sp macro="" textlink="">
      <xdr:nvSpPr>
        <xdr:cNvPr id="434" name="テキスト ボックス 433"/>
        <xdr:cNvSpPr txBox="1"/>
      </xdr:nvSpPr>
      <xdr:spPr>
        <a:xfrm>
          <a:off x="6737428" y="135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118635</xdr:rowOff>
    </xdr:from>
    <xdr:to>
      <xdr:col>55</xdr:col>
      <xdr:colOff>0</xdr:colOff>
      <xdr:row>94</xdr:row>
      <xdr:rowOff>145838</xdr:rowOff>
    </xdr:to>
    <xdr:cxnSp macro="">
      <xdr:nvCxnSpPr>
        <xdr:cNvPr id="459" name="直線コネクタ 458"/>
        <xdr:cNvCxnSpPr/>
      </xdr:nvCxnSpPr>
      <xdr:spPr>
        <a:xfrm>
          <a:off x="9639300" y="16234935"/>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118635</xdr:rowOff>
    </xdr:from>
    <xdr:to>
      <xdr:col>50</xdr:col>
      <xdr:colOff>114300</xdr:colOff>
      <xdr:row>94</xdr:row>
      <xdr:rowOff>153907</xdr:rowOff>
    </xdr:to>
    <xdr:cxnSp macro="">
      <xdr:nvCxnSpPr>
        <xdr:cNvPr id="462" name="直線コネクタ 461"/>
        <xdr:cNvCxnSpPr/>
      </xdr:nvCxnSpPr>
      <xdr:spPr>
        <a:xfrm flipV="1">
          <a:off x="8750300" y="16234935"/>
          <a:ext cx="889000" cy="3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153907</xdr:rowOff>
    </xdr:from>
    <xdr:to>
      <xdr:col>45</xdr:col>
      <xdr:colOff>177800</xdr:colOff>
      <xdr:row>95</xdr:row>
      <xdr:rowOff>134660</xdr:rowOff>
    </xdr:to>
    <xdr:cxnSp macro="">
      <xdr:nvCxnSpPr>
        <xdr:cNvPr id="465" name="直線コネクタ 464"/>
        <xdr:cNvCxnSpPr/>
      </xdr:nvCxnSpPr>
      <xdr:spPr>
        <a:xfrm flipV="1">
          <a:off x="7861300" y="16270207"/>
          <a:ext cx="889000" cy="15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134660</xdr:rowOff>
    </xdr:from>
    <xdr:to>
      <xdr:col>41</xdr:col>
      <xdr:colOff>50800</xdr:colOff>
      <xdr:row>95</xdr:row>
      <xdr:rowOff>152736</xdr:rowOff>
    </xdr:to>
    <xdr:cxnSp macro="">
      <xdr:nvCxnSpPr>
        <xdr:cNvPr id="468" name="直線コネクタ 467"/>
        <xdr:cNvCxnSpPr/>
      </xdr:nvCxnSpPr>
      <xdr:spPr>
        <a:xfrm flipV="1">
          <a:off x="6972300" y="16422410"/>
          <a:ext cx="889000" cy="1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70" name="テキスト ボックス 469"/>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62188</xdr:rowOff>
    </xdr:from>
    <xdr:to>
      <xdr:col>36</xdr:col>
      <xdr:colOff>165100</xdr:colOff>
      <xdr:row>95</xdr:row>
      <xdr:rowOff>163788</xdr:rowOff>
    </xdr:to>
    <xdr:sp macro="" textlink="">
      <xdr:nvSpPr>
        <xdr:cNvPr id="471" name="フローチャート: 判断 470"/>
        <xdr:cNvSpPr/>
      </xdr:nvSpPr>
      <xdr:spPr>
        <a:xfrm>
          <a:off x="6921500" y="163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8865</xdr:rowOff>
    </xdr:from>
    <xdr:ext cx="534377" cy="259045"/>
    <xdr:sp macro="" textlink="">
      <xdr:nvSpPr>
        <xdr:cNvPr id="472" name="テキスト ボックス 471"/>
        <xdr:cNvSpPr txBox="1"/>
      </xdr:nvSpPr>
      <xdr:spPr>
        <a:xfrm>
          <a:off x="6705111" y="1612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95038</xdr:rowOff>
    </xdr:from>
    <xdr:to>
      <xdr:col>55</xdr:col>
      <xdr:colOff>50800</xdr:colOff>
      <xdr:row>95</xdr:row>
      <xdr:rowOff>25188</xdr:rowOff>
    </xdr:to>
    <xdr:sp macro="" textlink="">
      <xdr:nvSpPr>
        <xdr:cNvPr id="478" name="楕円 477"/>
        <xdr:cNvSpPr/>
      </xdr:nvSpPr>
      <xdr:spPr>
        <a:xfrm>
          <a:off x="10426700" y="1621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117915</xdr:rowOff>
    </xdr:from>
    <xdr:ext cx="534377" cy="259045"/>
    <xdr:sp macro="" textlink="">
      <xdr:nvSpPr>
        <xdr:cNvPr id="479" name="土木費該当値テキスト"/>
        <xdr:cNvSpPr txBox="1"/>
      </xdr:nvSpPr>
      <xdr:spPr>
        <a:xfrm>
          <a:off x="10528300" y="160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67835</xdr:rowOff>
    </xdr:from>
    <xdr:to>
      <xdr:col>50</xdr:col>
      <xdr:colOff>165100</xdr:colOff>
      <xdr:row>94</xdr:row>
      <xdr:rowOff>169435</xdr:rowOff>
    </xdr:to>
    <xdr:sp macro="" textlink="">
      <xdr:nvSpPr>
        <xdr:cNvPr id="480" name="楕円 479"/>
        <xdr:cNvSpPr/>
      </xdr:nvSpPr>
      <xdr:spPr>
        <a:xfrm>
          <a:off x="9588500" y="161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14512</xdr:rowOff>
    </xdr:from>
    <xdr:ext cx="599010" cy="259045"/>
    <xdr:sp macro="" textlink="">
      <xdr:nvSpPr>
        <xdr:cNvPr id="481" name="テキスト ボックス 480"/>
        <xdr:cNvSpPr txBox="1"/>
      </xdr:nvSpPr>
      <xdr:spPr>
        <a:xfrm>
          <a:off x="9339795" y="1595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103107</xdr:rowOff>
    </xdr:from>
    <xdr:to>
      <xdr:col>46</xdr:col>
      <xdr:colOff>38100</xdr:colOff>
      <xdr:row>95</xdr:row>
      <xdr:rowOff>33257</xdr:rowOff>
    </xdr:to>
    <xdr:sp macro="" textlink="">
      <xdr:nvSpPr>
        <xdr:cNvPr id="482" name="楕円 481"/>
        <xdr:cNvSpPr/>
      </xdr:nvSpPr>
      <xdr:spPr>
        <a:xfrm>
          <a:off x="8699500" y="162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49784</xdr:rowOff>
    </xdr:from>
    <xdr:ext cx="534377" cy="259045"/>
    <xdr:sp macro="" textlink="">
      <xdr:nvSpPr>
        <xdr:cNvPr id="483" name="テキスト ボックス 482"/>
        <xdr:cNvSpPr txBox="1"/>
      </xdr:nvSpPr>
      <xdr:spPr>
        <a:xfrm>
          <a:off x="8483111" y="1599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83860</xdr:rowOff>
    </xdr:from>
    <xdr:to>
      <xdr:col>41</xdr:col>
      <xdr:colOff>101600</xdr:colOff>
      <xdr:row>96</xdr:row>
      <xdr:rowOff>14010</xdr:rowOff>
    </xdr:to>
    <xdr:sp macro="" textlink="">
      <xdr:nvSpPr>
        <xdr:cNvPr id="484" name="楕円 483"/>
        <xdr:cNvSpPr/>
      </xdr:nvSpPr>
      <xdr:spPr>
        <a:xfrm>
          <a:off x="7810500" y="163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30537</xdr:rowOff>
    </xdr:from>
    <xdr:ext cx="534377" cy="259045"/>
    <xdr:sp macro="" textlink="">
      <xdr:nvSpPr>
        <xdr:cNvPr id="485" name="テキスト ボックス 484"/>
        <xdr:cNvSpPr txBox="1"/>
      </xdr:nvSpPr>
      <xdr:spPr>
        <a:xfrm>
          <a:off x="7594111" y="161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101936</xdr:rowOff>
    </xdr:from>
    <xdr:to>
      <xdr:col>36</xdr:col>
      <xdr:colOff>165100</xdr:colOff>
      <xdr:row>96</xdr:row>
      <xdr:rowOff>32086</xdr:rowOff>
    </xdr:to>
    <xdr:sp macro="" textlink="">
      <xdr:nvSpPr>
        <xdr:cNvPr id="486" name="楕円 485"/>
        <xdr:cNvSpPr/>
      </xdr:nvSpPr>
      <xdr:spPr>
        <a:xfrm>
          <a:off x="6921500" y="163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23213</xdr:rowOff>
    </xdr:from>
    <xdr:ext cx="534377" cy="259045"/>
    <xdr:sp macro="" textlink="">
      <xdr:nvSpPr>
        <xdr:cNvPr id="487" name="テキスト ボックス 486"/>
        <xdr:cNvSpPr txBox="1"/>
      </xdr:nvSpPr>
      <xdr:spPr>
        <a:xfrm>
          <a:off x="6705111" y="164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163033</xdr:rowOff>
    </xdr:from>
    <xdr:to>
      <xdr:col>85</xdr:col>
      <xdr:colOff>127000</xdr:colOff>
      <xdr:row>37</xdr:row>
      <xdr:rowOff>165679</xdr:rowOff>
    </xdr:to>
    <xdr:cxnSp macro="">
      <xdr:nvCxnSpPr>
        <xdr:cNvPr id="518" name="直線コネクタ 517"/>
        <xdr:cNvCxnSpPr/>
      </xdr:nvCxnSpPr>
      <xdr:spPr>
        <a:xfrm flipV="1">
          <a:off x="15481300" y="6506683"/>
          <a:ext cx="8382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165679</xdr:rowOff>
    </xdr:from>
    <xdr:to>
      <xdr:col>81</xdr:col>
      <xdr:colOff>50800</xdr:colOff>
      <xdr:row>38</xdr:row>
      <xdr:rowOff>874</xdr:rowOff>
    </xdr:to>
    <xdr:cxnSp macro="">
      <xdr:nvCxnSpPr>
        <xdr:cNvPr id="521" name="直線コネクタ 520"/>
        <xdr:cNvCxnSpPr/>
      </xdr:nvCxnSpPr>
      <xdr:spPr>
        <a:xfrm flipV="1">
          <a:off x="14592300" y="6509329"/>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874</xdr:rowOff>
    </xdr:from>
    <xdr:to>
      <xdr:col>76</xdr:col>
      <xdr:colOff>114300</xdr:colOff>
      <xdr:row>38</xdr:row>
      <xdr:rowOff>9268</xdr:rowOff>
    </xdr:to>
    <xdr:cxnSp macro="">
      <xdr:nvCxnSpPr>
        <xdr:cNvPr id="524" name="直線コネクタ 523"/>
        <xdr:cNvCxnSpPr/>
      </xdr:nvCxnSpPr>
      <xdr:spPr>
        <a:xfrm flipV="1">
          <a:off x="13703300" y="6515974"/>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9268</xdr:rowOff>
    </xdr:from>
    <xdr:to>
      <xdr:col>71</xdr:col>
      <xdr:colOff>177800</xdr:colOff>
      <xdr:row>38</xdr:row>
      <xdr:rowOff>12092</xdr:rowOff>
    </xdr:to>
    <xdr:cxnSp macro="">
      <xdr:nvCxnSpPr>
        <xdr:cNvPr id="527" name="直線コネクタ 526"/>
        <xdr:cNvCxnSpPr/>
      </xdr:nvCxnSpPr>
      <xdr:spPr>
        <a:xfrm flipV="1">
          <a:off x="12814300" y="6524368"/>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11650</xdr:rowOff>
    </xdr:from>
    <xdr:to>
      <xdr:col>67</xdr:col>
      <xdr:colOff>101600</xdr:colOff>
      <xdr:row>36</xdr:row>
      <xdr:rowOff>113250</xdr:rowOff>
    </xdr:to>
    <xdr:sp macro="" textlink="">
      <xdr:nvSpPr>
        <xdr:cNvPr id="530" name="フローチャート: 判断 529"/>
        <xdr:cNvSpPr/>
      </xdr:nvSpPr>
      <xdr:spPr>
        <a:xfrm>
          <a:off x="12763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129777</xdr:rowOff>
    </xdr:from>
    <xdr:ext cx="534377" cy="259045"/>
    <xdr:sp macro="" textlink="">
      <xdr:nvSpPr>
        <xdr:cNvPr id="531" name="テキスト ボックス 530"/>
        <xdr:cNvSpPr txBox="1"/>
      </xdr:nvSpPr>
      <xdr:spPr>
        <a:xfrm>
          <a:off x="12547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112233</xdr:rowOff>
    </xdr:from>
    <xdr:to>
      <xdr:col>85</xdr:col>
      <xdr:colOff>177800</xdr:colOff>
      <xdr:row>38</xdr:row>
      <xdr:rowOff>42383</xdr:rowOff>
    </xdr:to>
    <xdr:sp macro="" textlink="">
      <xdr:nvSpPr>
        <xdr:cNvPr id="537" name="楕円 536"/>
        <xdr:cNvSpPr/>
      </xdr:nvSpPr>
      <xdr:spPr>
        <a:xfrm>
          <a:off x="16268700" y="64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27160</xdr:rowOff>
    </xdr:from>
    <xdr:ext cx="534377" cy="259045"/>
    <xdr:sp macro="" textlink="">
      <xdr:nvSpPr>
        <xdr:cNvPr id="538" name="消防費該当値テキスト"/>
        <xdr:cNvSpPr txBox="1"/>
      </xdr:nvSpPr>
      <xdr:spPr>
        <a:xfrm>
          <a:off x="16370300" y="637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114879</xdr:rowOff>
    </xdr:from>
    <xdr:to>
      <xdr:col>81</xdr:col>
      <xdr:colOff>101600</xdr:colOff>
      <xdr:row>38</xdr:row>
      <xdr:rowOff>45028</xdr:rowOff>
    </xdr:to>
    <xdr:sp macro="" textlink="">
      <xdr:nvSpPr>
        <xdr:cNvPr id="539" name="楕円 538"/>
        <xdr:cNvSpPr/>
      </xdr:nvSpPr>
      <xdr:spPr>
        <a:xfrm>
          <a:off x="15430500" y="6458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36156</xdr:rowOff>
    </xdr:from>
    <xdr:ext cx="534377" cy="259045"/>
    <xdr:sp macro="" textlink="">
      <xdr:nvSpPr>
        <xdr:cNvPr id="540" name="テキスト ボックス 539"/>
        <xdr:cNvSpPr txBox="1"/>
      </xdr:nvSpPr>
      <xdr:spPr>
        <a:xfrm>
          <a:off x="15214111" y="655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121524</xdr:rowOff>
    </xdr:from>
    <xdr:to>
      <xdr:col>76</xdr:col>
      <xdr:colOff>165100</xdr:colOff>
      <xdr:row>38</xdr:row>
      <xdr:rowOff>51674</xdr:rowOff>
    </xdr:to>
    <xdr:sp macro="" textlink="">
      <xdr:nvSpPr>
        <xdr:cNvPr id="541" name="楕円 540"/>
        <xdr:cNvSpPr/>
      </xdr:nvSpPr>
      <xdr:spPr>
        <a:xfrm>
          <a:off x="14541500" y="64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42801</xdr:rowOff>
    </xdr:from>
    <xdr:ext cx="534377" cy="259045"/>
    <xdr:sp macro="" textlink="">
      <xdr:nvSpPr>
        <xdr:cNvPr id="542" name="テキスト ボックス 541"/>
        <xdr:cNvSpPr txBox="1"/>
      </xdr:nvSpPr>
      <xdr:spPr>
        <a:xfrm>
          <a:off x="14325111" y="655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129917</xdr:rowOff>
    </xdr:from>
    <xdr:to>
      <xdr:col>72</xdr:col>
      <xdr:colOff>38100</xdr:colOff>
      <xdr:row>38</xdr:row>
      <xdr:rowOff>60068</xdr:rowOff>
    </xdr:to>
    <xdr:sp macro="" textlink="">
      <xdr:nvSpPr>
        <xdr:cNvPr id="543" name="楕円 542"/>
        <xdr:cNvSpPr/>
      </xdr:nvSpPr>
      <xdr:spPr>
        <a:xfrm>
          <a:off x="13652500" y="6473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51195</xdr:rowOff>
    </xdr:from>
    <xdr:ext cx="534377" cy="259045"/>
    <xdr:sp macro="" textlink="">
      <xdr:nvSpPr>
        <xdr:cNvPr id="544" name="テキスト ボックス 543"/>
        <xdr:cNvSpPr txBox="1"/>
      </xdr:nvSpPr>
      <xdr:spPr>
        <a:xfrm>
          <a:off x="13436111" y="656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132742</xdr:rowOff>
    </xdr:from>
    <xdr:to>
      <xdr:col>67</xdr:col>
      <xdr:colOff>101600</xdr:colOff>
      <xdr:row>38</xdr:row>
      <xdr:rowOff>62892</xdr:rowOff>
    </xdr:to>
    <xdr:sp macro="" textlink="">
      <xdr:nvSpPr>
        <xdr:cNvPr id="545" name="楕円 544"/>
        <xdr:cNvSpPr/>
      </xdr:nvSpPr>
      <xdr:spPr>
        <a:xfrm>
          <a:off x="12763500" y="64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54019</xdr:rowOff>
    </xdr:from>
    <xdr:ext cx="534377" cy="259045"/>
    <xdr:sp macro="" textlink="">
      <xdr:nvSpPr>
        <xdr:cNvPr id="546" name="テキスト ボックス 545"/>
        <xdr:cNvSpPr txBox="1"/>
      </xdr:nvSpPr>
      <xdr:spPr>
        <a:xfrm>
          <a:off x="12547111" y="65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36190</xdr:rowOff>
    </xdr:from>
    <xdr:to>
      <xdr:col>85</xdr:col>
      <xdr:colOff>127000</xdr:colOff>
      <xdr:row>56</xdr:row>
      <xdr:rowOff>124663</xdr:rowOff>
    </xdr:to>
    <xdr:cxnSp macro="">
      <xdr:nvCxnSpPr>
        <xdr:cNvPr id="573" name="直線コネクタ 572"/>
        <xdr:cNvCxnSpPr/>
      </xdr:nvCxnSpPr>
      <xdr:spPr>
        <a:xfrm>
          <a:off x="15481300" y="9637390"/>
          <a:ext cx="838200" cy="8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36190</xdr:rowOff>
    </xdr:from>
    <xdr:to>
      <xdr:col>81</xdr:col>
      <xdr:colOff>50800</xdr:colOff>
      <xdr:row>57</xdr:row>
      <xdr:rowOff>10185</xdr:rowOff>
    </xdr:to>
    <xdr:cxnSp macro="">
      <xdr:nvCxnSpPr>
        <xdr:cNvPr id="576" name="直線コネクタ 575"/>
        <xdr:cNvCxnSpPr/>
      </xdr:nvCxnSpPr>
      <xdr:spPr>
        <a:xfrm flipV="1">
          <a:off x="14592300" y="9637390"/>
          <a:ext cx="889000" cy="1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10185</xdr:rowOff>
    </xdr:from>
    <xdr:to>
      <xdr:col>76</xdr:col>
      <xdr:colOff>114300</xdr:colOff>
      <xdr:row>57</xdr:row>
      <xdr:rowOff>66813</xdr:rowOff>
    </xdr:to>
    <xdr:cxnSp macro="">
      <xdr:nvCxnSpPr>
        <xdr:cNvPr id="579" name="直線コネクタ 578"/>
        <xdr:cNvCxnSpPr/>
      </xdr:nvCxnSpPr>
      <xdr:spPr>
        <a:xfrm flipV="1">
          <a:off x="13703300" y="9782835"/>
          <a:ext cx="8890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77975</xdr:rowOff>
    </xdr:from>
    <xdr:ext cx="534377" cy="259045"/>
    <xdr:sp macro="" textlink="">
      <xdr:nvSpPr>
        <xdr:cNvPr id="581" name="テキスト ボックス 580"/>
        <xdr:cNvSpPr txBox="1"/>
      </xdr:nvSpPr>
      <xdr:spPr>
        <a:xfrm>
          <a:off x="14325111" y="985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13147</xdr:rowOff>
    </xdr:from>
    <xdr:to>
      <xdr:col>71</xdr:col>
      <xdr:colOff>177800</xdr:colOff>
      <xdr:row>57</xdr:row>
      <xdr:rowOff>66813</xdr:rowOff>
    </xdr:to>
    <xdr:cxnSp macro="">
      <xdr:nvCxnSpPr>
        <xdr:cNvPr id="582" name="直線コネクタ 581"/>
        <xdr:cNvCxnSpPr/>
      </xdr:nvCxnSpPr>
      <xdr:spPr>
        <a:xfrm>
          <a:off x="12814300" y="9785797"/>
          <a:ext cx="889000" cy="5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5" name="フローチャート: 判断 584"/>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6" name="テキスト ボックス 585"/>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73863</xdr:rowOff>
    </xdr:from>
    <xdr:to>
      <xdr:col>85</xdr:col>
      <xdr:colOff>177800</xdr:colOff>
      <xdr:row>57</xdr:row>
      <xdr:rowOff>4013</xdr:rowOff>
    </xdr:to>
    <xdr:sp macro="" textlink="">
      <xdr:nvSpPr>
        <xdr:cNvPr id="592" name="楕円 591"/>
        <xdr:cNvSpPr/>
      </xdr:nvSpPr>
      <xdr:spPr>
        <a:xfrm>
          <a:off x="16268700" y="96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96740</xdr:rowOff>
    </xdr:from>
    <xdr:ext cx="534377" cy="259045"/>
    <xdr:sp macro="" textlink="">
      <xdr:nvSpPr>
        <xdr:cNvPr id="593" name="教育費該当値テキスト"/>
        <xdr:cNvSpPr txBox="1"/>
      </xdr:nvSpPr>
      <xdr:spPr>
        <a:xfrm>
          <a:off x="16370300" y="95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156840</xdr:rowOff>
    </xdr:from>
    <xdr:to>
      <xdr:col>81</xdr:col>
      <xdr:colOff>101600</xdr:colOff>
      <xdr:row>56</xdr:row>
      <xdr:rowOff>86990</xdr:rowOff>
    </xdr:to>
    <xdr:sp macro="" textlink="">
      <xdr:nvSpPr>
        <xdr:cNvPr id="594" name="楕円 593"/>
        <xdr:cNvSpPr/>
      </xdr:nvSpPr>
      <xdr:spPr>
        <a:xfrm>
          <a:off x="15430500" y="95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103517</xdr:rowOff>
    </xdr:from>
    <xdr:ext cx="534377" cy="259045"/>
    <xdr:sp macro="" textlink="">
      <xdr:nvSpPr>
        <xdr:cNvPr id="595" name="テキスト ボックス 594"/>
        <xdr:cNvSpPr txBox="1"/>
      </xdr:nvSpPr>
      <xdr:spPr>
        <a:xfrm>
          <a:off x="15214111" y="936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130835</xdr:rowOff>
    </xdr:from>
    <xdr:to>
      <xdr:col>76</xdr:col>
      <xdr:colOff>165100</xdr:colOff>
      <xdr:row>57</xdr:row>
      <xdr:rowOff>60985</xdr:rowOff>
    </xdr:to>
    <xdr:sp macro="" textlink="">
      <xdr:nvSpPr>
        <xdr:cNvPr id="596" name="楕円 595"/>
        <xdr:cNvSpPr/>
      </xdr:nvSpPr>
      <xdr:spPr>
        <a:xfrm>
          <a:off x="14541500" y="97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77512</xdr:rowOff>
    </xdr:from>
    <xdr:ext cx="534377" cy="259045"/>
    <xdr:sp macro="" textlink="">
      <xdr:nvSpPr>
        <xdr:cNvPr id="597" name="テキスト ボックス 596"/>
        <xdr:cNvSpPr txBox="1"/>
      </xdr:nvSpPr>
      <xdr:spPr>
        <a:xfrm>
          <a:off x="14325111" y="95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16013</xdr:rowOff>
    </xdr:from>
    <xdr:to>
      <xdr:col>72</xdr:col>
      <xdr:colOff>38100</xdr:colOff>
      <xdr:row>57</xdr:row>
      <xdr:rowOff>117613</xdr:rowOff>
    </xdr:to>
    <xdr:sp macro="" textlink="">
      <xdr:nvSpPr>
        <xdr:cNvPr id="598" name="楕円 597"/>
        <xdr:cNvSpPr/>
      </xdr:nvSpPr>
      <xdr:spPr>
        <a:xfrm>
          <a:off x="13652500" y="97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108740</xdr:rowOff>
    </xdr:from>
    <xdr:ext cx="534377" cy="259045"/>
    <xdr:sp macro="" textlink="">
      <xdr:nvSpPr>
        <xdr:cNvPr id="599" name="テキスト ボックス 598"/>
        <xdr:cNvSpPr txBox="1"/>
      </xdr:nvSpPr>
      <xdr:spPr>
        <a:xfrm>
          <a:off x="13436111" y="98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133797</xdr:rowOff>
    </xdr:from>
    <xdr:to>
      <xdr:col>67</xdr:col>
      <xdr:colOff>101600</xdr:colOff>
      <xdr:row>57</xdr:row>
      <xdr:rowOff>63947</xdr:rowOff>
    </xdr:to>
    <xdr:sp macro="" textlink="">
      <xdr:nvSpPr>
        <xdr:cNvPr id="600" name="楕円 599"/>
        <xdr:cNvSpPr/>
      </xdr:nvSpPr>
      <xdr:spPr>
        <a:xfrm>
          <a:off x="12763500" y="973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55074</xdr:rowOff>
    </xdr:from>
    <xdr:ext cx="534377" cy="259045"/>
    <xdr:sp macro="" textlink="">
      <xdr:nvSpPr>
        <xdr:cNvPr id="601" name="テキスト ボックス 600"/>
        <xdr:cNvSpPr txBox="1"/>
      </xdr:nvSpPr>
      <xdr:spPr>
        <a:xfrm>
          <a:off x="12547111" y="982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20354</xdr:rowOff>
    </xdr:from>
    <xdr:to>
      <xdr:col>85</xdr:col>
      <xdr:colOff>127000</xdr:colOff>
      <xdr:row>78</xdr:row>
      <xdr:rowOff>25400</xdr:rowOff>
    </xdr:to>
    <xdr:cxnSp macro="">
      <xdr:nvCxnSpPr>
        <xdr:cNvPr id="626" name="直線コネクタ 625"/>
        <xdr:cNvCxnSpPr/>
      </xdr:nvCxnSpPr>
      <xdr:spPr>
        <a:xfrm flipV="1">
          <a:off x="15481300" y="13393454"/>
          <a:ext cx="8382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169560</xdr:rowOff>
    </xdr:from>
    <xdr:to>
      <xdr:col>81</xdr:col>
      <xdr:colOff>50800</xdr:colOff>
      <xdr:row>78</xdr:row>
      <xdr:rowOff>25400</xdr:rowOff>
    </xdr:to>
    <xdr:cxnSp macro="">
      <xdr:nvCxnSpPr>
        <xdr:cNvPr id="629" name="直線コネクタ 628"/>
        <xdr:cNvCxnSpPr/>
      </xdr:nvCxnSpPr>
      <xdr:spPr>
        <a:xfrm>
          <a:off x="14592300" y="13371210"/>
          <a:ext cx="889000" cy="2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169560</xdr:rowOff>
    </xdr:from>
    <xdr:to>
      <xdr:col>76</xdr:col>
      <xdr:colOff>114300</xdr:colOff>
      <xdr:row>78</xdr:row>
      <xdr:rowOff>25400</xdr:rowOff>
    </xdr:to>
    <xdr:cxnSp macro="">
      <xdr:nvCxnSpPr>
        <xdr:cNvPr id="632" name="直線コネクタ 631"/>
        <xdr:cNvCxnSpPr/>
      </xdr:nvCxnSpPr>
      <xdr:spPr>
        <a:xfrm flipV="1">
          <a:off x="13703300" y="13371210"/>
          <a:ext cx="889000" cy="2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5" name="直線コネクタ 634"/>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75767</xdr:rowOff>
    </xdr:from>
    <xdr:to>
      <xdr:col>67</xdr:col>
      <xdr:colOff>101600</xdr:colOff>
      <xdr:row>78</xdr:row>
      <xdr:rowOff>5917</xdr:rowOff>
    </xdr:to>
    <xdr:sp macro="" textlink="">
      <xdr:nvSpPr>
        <xdr:cNvPr id="638" name="フローチャート: 判断 637"/>
        <xdr:cNvSpPr/>
      </xdr:nvSpPr>
      <xdr:spPr>
        <a:xfrm>
          <a:off x="12763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22444</xdr:rowOff>
    </xdr:from>
    <xdr:ext cx="534377" cy="259045"/>
    <xdr:sp macro="" textlink="">
      <xdr:nvSpPr>
        <xdr:cNvPr id="639" name="テキスト ボックス 638"/>
        <xdr:cNvSpPr txBox="1"/>
      </xdr:nvSpPr>
      <xdr:spPr>
        <a:xfrm>
          <a:off x="12547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141004</xdr:rowOff>
    </xdr:from>
    <xdr:to>
      <xdr:col>85</xdr:col>
      <xdr:colOff>177800</xdr:colOff>
      <xdr:row>78</xdr:row>
      <xdr:rowOff>71154</xdr:rowOff>
    </xdr:to>
    <xdr:sp macro="" textlink="">
      <xdr:nvSpPr>
        <xdr:cNvPr id="645" name="楕円 644"/>
        <xdr:cNvSpPr/>
      </xdr:nvSpPr>
      <xdr:spPr>
        <a:xfrm>
          <a:off x="16268700" y="133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97663</xdr:rowOff>
    </xdr:from>
    <xdr:ext cx="378565" cy="259045"/>
    <xdr:sp macro="" textlink="">
      <xdr:nvSpPr>
        <xdr:cNvPr id="646" name="災害復旧費該当値テキスト"/>
        <xdr:cNvSpPr txBox="1"/>
      </xdr:nvSpPr>
      <xdr:spPr>
        <a:xfrm>
          <a:off x="16370300" y="1329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118760</xdr:rowOff>
    </xdr:from>
    <xdr:to>
      <xdr:col>76</xdr:col>
      <xdr:colOff>165100</xdr:colOff>
      <xdr:row>78</xdr:row>
      <xdr:rowOff>48910</xdr:rowOff>
    </xdr:to>
    <xdr:sp macro="" textlink="">
      <xdr:nvSpPr>
        <xdr:cNvPr id="649" name="楕円 648"/>
        <xdr:cNvSpPr/>
      </xdr:nvSpPr>
      <xdr:spPr>
        <a:xfrm>
          <a:off x="14541500" y="133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65437</xdr:rowOff>
    </xdr:from>
    <xdr:ext cx="469744" cy="259045"/>
    <xdr:sp macro="" textlink="">
      <xdr:nvSpPr>
        <xdr:cNvPr id="650" name="テキスト ボックス 649"/>
        <xdr:cNvSpPr txBox="1"/>
      </xdr:nvSpPr>
      <xdr:spPr>
        <a:xfrm>
          <a:off x="14357428" y="130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3" name="楕円 652"/>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4" name="テキスト ボックス 653"/>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126845</xdr:rowOff>
    </xdr:from>
    <xdr:to>
      <xdr:col>85</xdr:col>
      <xdr:colOff>127000</xdr:colOff>
      <xdr:row>96</xdr:row>
      <xdr:rowOff>135700</xdr:rowOff>
    </xdr:to>
    <xdr:cxnSp macro="">
      <xdr:nvCxnSpPr>
        <xdr:cNvPr id="683" name="直線コネクタ 682"/>
        <xdr:cNvCxnSpPr/>
      </xdr:nvCxnSpPr>
      <xdr:spPr>
        <a:xfrm flipV="1">
          <a:off x="15481300" y="16586045"/>
          <a:ext cx="8382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134976</xdr:rowOff>
    </xdr:from>
    <xdr:to>
      <xdr:col>81</xdr:col>
      <xdr:colOff>50800</xdr:colOff>
      <xdr:row>96</xdr:row>
      <xdr:rowOff>135700</xdr:rowOff>
    </xdr:to>
    <xdr:cxnSp macro="">
      <xdr:nvCxnSpPr>
        <xdr:cNvPr id="686" name="直線コネクタ 685"/>
        <xdr:cNvCxnSpPr/>
      </xdr:nvCxnSpPr>
      <xdr:spPr>
        <a:xfrm>
          <a:off x="14592300" y="165941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121176</xdr:rowOff>
    </xdr:from>
    <xdr:to>
      <xdr:col>76</xdr:col>
      <xdr:colOff>114300</xdr:colOff>
      <xdr:row>96</xdr:row>
      <xdr:rowOff>134976</xdr:rowOff>
    </xdr:to>
    <xdr:cxnSp macro="">
      <xdr:nvCxnSpPr>
        <xdr:cNvPr id="689" name="直線コネクタ 688"/>
        <xdr:cNvCxnSpPr/>
      </xdr:nvCxnSpPr>
      <xdr:spPr>
        <a:xfrm>
          <a:off x="13703300" y="16580376"/>
          <a:ext cx="889000" cy="1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99671</xdr:rowOff>
    </xdr:from>
    <xdr:to>
      <xdr:col>71</xdr:col>
      <xdr:colOff>177800</xdr:colOff>
      <xdr:row>96</xdr:row>
      <xdr:rowOff>121176</xdr:rowOff>
    </xdr:to>
    <xdr:cxnSp macro="">
      <xdr:nvCxnSpPr>
        <xdr:cNvPr id="692" name="直線コネクタ 691"/>
        <xdr:cNvCxnSpPr/>
      </xdr:nvCxnSpPr>
      <xdr:spPr>
        <a:xfrm>
          <a:off x="12814300" y="16558871"/>
          <a:ext cx="889000" cy="2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137035</xdr:rowOff>
    </xdr:from>
    <xdr:to>
      <xdr:col>67</xdr:col>
      <xdr:colOff>101600</xdr:colOff>
      <xdr:row>96</xdr:row>
      <xdr:rowOff>67185</xdr:rowOff>
    </xdr:to>
    <xdr:sp macro="" textlink="">
      <xdr:nvSpPr>
        <xdr:cNvPr id="695" name="フローチャート: 判断 694"/>
        <xdr:cNvSpPr/>
      </xdr:nvSpPr>
      <xdr:spPr>
        <a:xfrm>
          <a:off x="12763500" y="164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83712</xdr:rowOff>
    </xdr:from>
    <xdr:ext cx="534377" cy="259045"/>
    <xdr:sp macro="" textlink="">
      <xdr:nvSpPr>
        <xdr:cNvPr id="696" name="テキスト ボックス 695"/>
        <xdr:cNvSpPr txBox="1"/>
      </xdr:nvSpPr>
      <xdr:spPr>
        <a:xfrm>
          <a:off x="12547111" y="1620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76045</xdr:rowOff>
    </xdr:from>
    <xdr:to>
      <xdr:col>85</xdr:col>
      <xdr:colOff>177800</xdr:colOff>
      <xdr:row>97</xdr:row>
      <xdr:rowOff>6195</xdr:rowOff>
    </xdr:to>
    <xdr:sp macro="" textlink="">
      <xdr:nvSpPr>
        <xdr:cNvPr id="702" name="楕円 701"/>
        <xdr:cNvSpPr/>
      </xdr:nvSpPr>
      <xdr:spPr>
        <a:xfrm>
          <a:off x="16268700" y="165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98922</xdr:rowOff>
    </xdr:from>
    <xdr:ext cx="534377" cy="259045"/>
    <xdr:sp macro="" textlink="">
      <xdr:nvSpPr>
        <xdr:cNvPr id="703" name="公債費該当値テキスト"/>
        <xdr:cNvSpPr txBox="1"/>
      </xdr:nvSpPr>
      <xdr:spPr>
        <a:xfrm>
          <a:off x="16370300" y="163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84900</xdr:rowOff>
    </xdr:from>
    <xdr:to>
      <xdr:col>81</xdr:col>
      <xdr:colOff>101600</xdr:colOff>
      <xdr:row>97</xdr:row>
      <xdr:rowOff>15050</xdr:rowOff>
    </xdr:to>
    <xdr:sp macro="" textlink="">
      <xdr:nvSpPr>
        <xdr:cNvPr id="704" name="楕円 703"/>
        <xdr:cNvSpPr/>
      </xdr:nvSpPr>
      <xdr:spPr>
        <a:xfrm>
          <a:off x="15430500" y="165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31577</xdr:rowOff>
    </xdr:from>
    <xdr:ext cx="534377" cy="259045"/>
    <xdr:sp macro="" textlink="">
      <xdr:nvSpPr>
        <xdr:cNvPr id="705" name="テキスト ボックス 704"/>
        <xdr:cNvSpPr txBox="1"/>
      </xdr:nvSpPr>
      <xdr:spPr>
        <a:xfrm>
          <a:off x="15214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84176</xdr:rowOff>
    </xdr:from>
    <xdr:to>
      <xdr:col>76</xdr:col>
      <xdr:colOff>165100</xdr:colOff>
      <xdr:row>97</xdr:row>
      <xdr:rowOff>14326</xdr:rowOff>
    </xdr:to>
    <xdr:sp macro="" textlink="">
      <xdr:nvSpPr>
        <xdr:cNvPr id="706" name="楕円 705"/>
        <xdr:cNvSpPr/>
      </xdr:nvSpPr>
      <xdr:spPr>
        <a:xfrm>
          <a:off x="14541500" y="1654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30853</xdr:rowOff>
    </xdr:from>
    <xdr:ext cx="534377" cy="259045"/>
    <xdr:sp macro="" textlink="">
      <xdr:nvSpPr>
        <xdr:cNvPr id="707" name="テキスト ボックス 706"/>
        <xdr:cNvSpPr txBox="1"/>
      </xdr:nvSpPr>
      <xdr:spPr>
        <a:xfrm>
          <a:off x="14325111" y="163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70376</xdr:rowOff>
    </xdr:from>
    <xdr:to>
      <xdr:col>72</xdr:col>
      <xdr:colOff>38100</xdr:colOff>
      <xdr:row>97</xdr:row>
      <xdr:rowOff>526</xdr:rowOff>
    </xdr:to>
    <xdr:sp macro="" textlink="">
      <xdr:nvSpPr>
        <xdr:cNvPr id="708" name="楕円 707"/>
        <xdr:cNvSpPr/>
      </xdr:nvSpPr>
      <xdr:spPr>
        <a:xfrm>
          <a:off x="13652500" y="165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163103</xdr:rowOff>
    </xdr:from>
    <xdr:ext cx="534377" cy="259045"/>
    <xdr:sp macro="" textlink="">
      <xdr:nvSpPr>
        <xdr:cNvPr id="709" name="テキスト ボックス 708"/>
        <xdr:cNvSpPr txBox="1"/>
      </xdr:nvSpPr>
      <xdr:spPr>
        <a:xfrm>
          <a:off x="13436111" y="166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48871</xdr:rowOff>
    </xdr:from>
    <xdr:to>
      <xdr:col>67</xdr:col>
      <xdr:colOff>101600</xdr:colOff>
      <xdr:row>96</xdr:row>
      <xdr:rowOff>150471</xdr:rowOff>
    </xdr:to>
    <xdr:sp macro="" textlink="">
      <xdr:nvSpPr>
        <xdr:cNvPr id="710" name="楕円 709"/>
        <xdr:cNvSpPr/>
      </xdr:nvSpPr>
      <xdr:spPr>
        <a:xfrm>
          <a:off x="12763500" y="16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141598</xdr:rowOff>
    </xdr:from>
    <xdr:ext cx="534377" cy="259045"/>
    <xdr:sp macro="" textlink="">
      <xdr:nvSpPr>
        <xdr:cNvPr id="711" name="テキスト ボックス 710"/>
        <xdr:cNvSpPr txBox="1"/>
      </xdr:nvSpPr>
      <xdr:spPr>
        <a:xfrm>
          <a:off x="12547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99759</xdr:rowOff>
    </xdr:from>
    <xdr:to>
      <xdr:col>98</xdr:col>
      <xdr:colOff>38100</xdr:colOff>
      <xdr:row>36</xdr:row>
      <xdr:rowOff>29909</xdr:rowOff>
    </xdr:to>
    <xdr:sp macro="" textlink="">
      <xdr:nvSpPr>
        <xdr:cNvPr id="748" name="フローチャート: 判断 747"/>
        <xdr:cNvSpPr/>
      </xdr:nvSpPr>
      <xdr:spPr>
        <a:xfrm>
          <a:off x="186055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46436</xdr:rowOff>
    </xdr:from>
    <xdr:ext cx="378565" cy="259045"/>
    <xdr:sp macro="" textlink="">
      <xdr:nvSpPr>
        <xdr:cNvPr id="749" name="テキスト ボックス 748"/>
        <xdr:cNvSpPr txBox="1"/>
      </xdr:nvSpPr>
      <xdr:spPr>
        <a:xfrm>
          <a:off x="18467017" y="5875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が類似団体平均を大きく上回っているが、これは老朽化した公営住宅の建替え事業や道路補修事業などによるものである。今後も建替え事業や補修事業が継続していくため上昇傾向とな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ごみ処理事業や消防業務など隣接する町による一部事務組合・広域連合で実施していることから、事務の効率化や経費削減につながっており、類似団体平均と比べコストが低く抑えられている。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年度は財源不足により財政調整基金の取崩しを行ったため残高が減少している。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今後も財源不足に伴う取崩しが予想されるが事務事業の見直しなど長期的な視野に立った計画的な財政運営に努めていく。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北海道東神楽町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一般会計・特別会計・企業会計すべてにおいて毎年黒字を維持しており、実質赤字及び資金不足が生じていないため連結実質赤字は生じていません。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6600459</v>
      </c>
      <c r="BO4" s="392"/>
      <c r="BP4" s="392"/>
      <c r="BQ4" s="392"/>
      <c r="BR4" s="392"/>
      <c r="BS4" s="392"/>
      <c r="BT4" s="392"/>
      <c r="BU4" s="393"/>
      <c r="BV4" s="391">
        <v>6792378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6.1</v>
      </c>
      <c r="CU4" s="398"/>
      <c r="CV4" s="398"/>
      <c r="CW4" s="398"/>
      <c r="CX4" s="398"/>
      <c r="CY4" s="398"/>
      <c r="CZ4" s="398"/>
      <c r="DA4" s="399"/>
      <c r="DB4" s="397">
        <v>5.2</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6368661</v>
      </c>
      <c r="BO5" s="429"/>
      <c r="BP5" s="429"/>
      <c r="BQ5" s="429"/>
      <c r="BR5" s="429"/>
      <c r="BS5" s="429"/>
      <c r="BT5" s="429"/>
      <c r="BU5" s="430"/>
      <c r="BV5" s="428">
        <v>6619251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87</v>
      </c>
      <c r="CU5" s="426"/>
      <c r="CV5" s="426"/>
      <c r="CW5" s="426"/>
      <c r="CX5" s="426"/>
      <c r="CY5" s="426"/>
      <c r="CZ5" s="426"/>
      <c r="DA5" s="427"/>
      <c r="DB5" s="425">
        <v>89.7</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231798</v>
      </c>
      <c r="BO6" s="429"/>
      <c r="BP6" s="429"/>
      <c r="BQ6" s="429"/>
      <c r="BR6" s="429"/>
      <c r="BS6" s="429"/>
      <c r="BT6" s="429"/>
      <c r="BU6" s="430"/>
      <c r="BV6" s="428">
        <v>173127</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91.4</v>
      </c>
      <c r="CU6" s="466"/>
      <c r="CV6" s="466"/>
      <c r="CW6" s="466"/>
      <c r="CX6" s="466"/>
      <c r="CY6" s="466"/>
      <c r="CZ6" s="466"/>
      <c r="DA6" s="467"/>
      <c r="DB6" s="465">
        <v>94.3</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94</v>
      </c>
      <c r="AV7" s="461"/>
      <c r="AW7" s="461"/>
      <c r="AX7" s="461"/>
      <c r="AY7" s="462" t="s">
        <v>106</v>
      </c>
      <c r="AZ7" s="463"/>
      <c r="BA7" s="463"/>
      <c r="BB7" s="463"/>
      <c r="BC7" s="463"/>
      <c r="BD7" s="463"/>
      <c r="BE7" s="463"/>
      <c r="BF7" s="463"/>
      <c r="BG7" s="463"/>
      <c r="BH7" s="463"/>
      <c r="BI7" s="463"/>
      <c r="BJ7" s="463"/>
      <c r="BK7" s="463"/>
      <c r="BL7" s="463"/>
      <c r="BM7" s="464"/>
      <c r="BN7" s="428">
        <v>28170</v>
      </c>
      <c r="BO7" s="429"/>
      <c r="BP7" s="429"/>
      <c r="BQ7" s="429"/>
      <c r="BR7" s="429"/>
      <c r="BS7" s="429"/>
      <c r="BT7" s="429"/>
      <c r="BU7" s="430"/>
      <c r="BV7" s="428">
        <v>3131</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3315447</v>
      </c>
      <c r="CU7" s="429"/>
      <c r="CV7" s="429"/>
      <c r="CW7" s="429"/>
      <c r="CX7" s="429"/>
      <c r="CY7" s="429"/>
      <c r="CZ7" s="429"/>
      <c r="DA7" s="430"/>
      <c r="DB7" s="428">
        <v>3269036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203628</v>
      </c>
      <c r="BO8" s="429"/>
      <c r="BP8" s="429"/>
      <c r="BQ8" s="429"/>
      <c r="BR8" s="429"/>
      <c r="BS8" s="429"/>
      <c r="BT8" s="429"/>
      <c r="BU8" s="430"/>
      <c r="BV8" s="428">
        <v>169996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0.4</v>
      </c>
      <c r="CU8" s="469"/>
      <c r="CV8" s="469"/>
      <c r="CW8" s="469"/>
      <c r="CX8" s="469"/>
      <c r="CY8" s="469"/>
      <c r="CZ8" s="469"/>
      <c r="DA8" s="470"/>
      <c r="DB8" s="468">
        <v>0.39</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10233</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33632</v>
      </c>
      <c r="BO9" s="429"/>
      <c r="BP9" s="429"/>
      <c r="BQ9" s="429"/>
      <c r="BR9" s="429"/>
      <c r="BS9" s="429"/>
      <c r="BT9" s="429"/>
      <c r="BU9" s="430"/>
      <c r="BV9" s="428">
        <v>-38286</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13.5</v>
      </c>
      <c r="CU9" s="426"/>
      <c r="CV9" s="426"/>
      <c r="CW9" s="426"/>
      <c r="CX9" s="426"/>
      <c r="CY9" s="426"/>
      <c r="CZ9" s="426"/>
      <c r="DA9" s="427"/>
      <c r="DB9" s="425">
        <v>13</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9292</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116</v>
      </c>
      <c r="AV10" s="461"/>
      <c r="AW10" s="461"/>
      <c r="AX10" s="461"/>
      <c r="AY10" s="462" t="s">
        <v>121</v>
      </c>
      <c r="AZ10" s="463"/>
      <c r="BA10" s="463"/>
      <c r="BB10" s="463"/>
      <c r="BC10" s="463"/>
      <c r="BD10" s="463"/>
      <c r="BE10" s="463"/>
      <c r="BF10" s="463"/>
      <c r="BG10" s="463"/>
      <c r="BH10" s="463"/>
      <c r="BI10" s="463"/>
      <c r="BJ10" s="463"/>
      <c r="BK10" s="463"/>
      <c r="BL10" s="463"/>
      <c r="BM10" s="464"/>
      <c r="BN10" s="428">
        <v>60000</v>
      </c>
      <c r="BO10" s="429"/>
      <c r="BP10" s="429"/>
      <c r="BQ10" s="429"/>
      <c r="BR10" s="429"/>
      <c r="BS10" s="429"/>
      <c r="BT10" s="429"/>
      <c r="BU10" s="430"/>
      <c r="BV10" s="428">
        <v>188000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109</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10321</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116</v>
      </c>
      <c r="AV12" s="461"/>
      <c r="AW12" s="461"/>
      <c r="AX12" s="461"/>
      <c r="AY12" s="462" t="s">
        <v>134</v>
      </c>
      <c r="AZ12" s="463"/>
      <c r="BA12" s="463"/>
      <c r="BB12" s="463"/>
      <c r="BC12" s="463"/>
      <c r="BD12" s="463"/>
      <c r="BE12" s="463"/>
      <c r="BF12" s="463"/>
      <c r="BG12" s="463"/>
      <c r="BH12" s="463"/>
      <c r="BI12" s="463"/>
      <c r="BJ12" s="463"/>
      <c r="BK12" s="463"/>
      <c r="BL12" s="463"/>
      <c r="BM12" s="464"/>
      <c r="BN12" s="428">
        <v>137000</v>
      </c>
      <c r="BO12" s="429"/>
      <c r="BP12" s="429"/>
      <c r="BQ12" s="429"/>
      <c r="BR12" s="429"/>
      <c r="BS12" s="429"/>
      <c r="BT12" s="429"/>
      <c r="BU12" s="430"/>
      <c r="BV12" s="428">
        <v>246000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10272</v>
      </c>
      <c r="S13" s="510"/>
      <c r="T13" s="510"/>
      <c r="U13" s="510"/>
      <c r="V13" s="511"/>
      <c r="W13" s="444" t="s">
        <v>138</v>
      </c>
      <c r="X13" s="445"/>
      <c r="Y13" s="445"/>
      <c r="Z13" s="445"/>
      <c r="AA13" s="445"/>
      <c r="AB13" s="435"/>
      <c r="AC13" s="479">
        <v>676</v>
      </c>
      <c r="AD13" s="480"/>
      <c r="AE13" s="480"/>
      <c r="AF13" s="480"/>
      <c r="AG13" s="519"/>
      <c r="AH13" s="479">
        <v>777</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-43368</v>
      </c>
      <c r="BO13" s="429"/>
      <c r="BP13" s="429"/>
      <c r="BQ13" s="429"/>
      <c r="BR13" s="429"/>
      <c r="BS13" s="429"/>
      <c r="BT13" s="429"/>
      <c r="BU13" s="430"/>
      <c r="BV13" s="428">
        <v>-96286</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8.8000000000000007</v>
      </c>
      <c r="CU13" s="426"/>
      <c r="CV13" s="426"/>
      <c r="CW13" s="426"/>
      <c r="CX13" s="426"/>
      <c r="CY13" s="426"/>
      <c r="CZ13" s="426"/>
      <c r="DA13" s="427"/>
      <c r="DB13" s="425">
        <v>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10380</v>
      </c>
      <c r="S14" s="510"/>
      <c r="T14" s="510"/>
      <c r="U14" s="510"/>
      <c r="V14" s="511"/>
      <c r="W14" s="418"/>
      <c r="X14" s="419"/>
      <c r="Y14" s="419"/>
      <c r="Z14" s="419"/>
      <c r="AA14" s="419"/>
      <c r="AB14" s="408"/>
      <c r="AC14" s="512">
        <v>14</v>
      </c>
      <c r="AD14" s="513"/>
      <c r="AE14" s="513"/>
      <c r="AF14" s="513"/>
      <c r="AG14" s="514"/>
      <c r="AH14" s="512">
        <v>17.8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13.6</v>
      </c>
      <c r="CU14" s="524"/>
      <c r="CV14" s="524"/>
      <c r="CW14" s="524"/>
      <c r="CX14" s="524"/>
      <c r="CY14" s="524"/>
      <c r="CZ14" s="524"/>
      <c r="DA14" s="525"/>
      <c r="DB14" s="523">
        <v>8.5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145</v>
      </c>
      <c r="N15" s="517"/>
      <c r="O15" s="517"/>
      <c r="P15" s="517"/>
      <c r="Q15" s="518"/>
      <c r="R15" s="509">
        <v>10345</v>
      </c>
      <c r="S15" s="510"/>
      <c r="T15" s="510"/>
      <c r="U15" s="510"/>
      <c r="V15" s="511"/>
      <c r="W15" s="444" t="s">
        <v>146</v>
      </c>
      <c r="X15" s="445"/>
      <c r="Y15" s="445"/>
      <c r="Z15" s="445"/>
      <c r="AA15" s="445"/>
      <c r="AB15" s="435"/>
      <c r="AC15" s="479">
        <v>774</v>
      </c>
      <c r="AD15" s="480"/>
      <c r="AE15" s="480"/>
      <c r="AF15" s="480"/>
      <c r="AG15" s="519"/>
      <c r="AH15" s="479">
        <v>702</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1148761</v>
      </c>
      <c r="BO15" s="392"/>
      <c r="BP15" s="392"/>
      <c r="BQ15" s="392"/>
      <c r="BR15" s="392"/>
      <c r="BS15" s="392"/>
      <c r="BT15" s="392"/>
      <c r="BU15" s="393"/>
      <c r="BV15" s="391">
        <v>1139546</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16</v>
      </c>
      <c r="AD16" s="513"/>
      <c r="AE16" s="513"/>
      <c r="AF16" s="513"/>
      <c r="AG16" s="514"/>
      <c r="AH16" s="512">
        <v>16.100000000000001</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2863526</v>
      </c>
      <c r="BO16" s="429"/>
      <c r="BP16" s="429"/>
      <c r="BQ16" s="429"/>
      <c r="BR16" s="429"/>
      <c r="BS16" s="429"/>
      <c r="BT16" s="429"/>
      <c r="BU16" s="430"/>
      <c r="BV16" s="428">
        <v>2823966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3375</v>
      </c>
      <c r="AD17" s="480"/>
      <c r="AE17" s="480"/>
      <c r="AF17" s="480"/>
      <c r="AG17" s="519"/>
      <c r="AH17" s="479">
        <v>2889</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1436009</v>
      </c>
      <c r="BO17" s="429"/>
      <c r="BP17" s="429"/>
      <c r="BQ17" s="429"/>
      <c r="BR17" s="429"/>
      <c r="BS17" s="429"/>
      <c r="BT17" s="429"/>
      <c r="BU17" s="430"/>
      <c r="BV17" s="428">
        <v>1425889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68.5</v>
      </c>
      <c r="M18" s="541"/>
      <c r="N18" s="541"/>
      <c r="O18" s="541"/>
      <c r="P18" s="541"/>
      <c r="Q18" s="541"/>
      <c r="R18" s="542"/>
      <c r="S18" s="542"/>
      <c r="T18" s="542"/>
      <c r="U18" s="542"/>
      <c r="V18" s="543"/>
      <c r="W18" s="446"/>
      <c r="X18" s="447"/>
      <c r="Y18" s="447"/>
      <c r="Z18" s="447"/>
      <c r="AA18" s="447"/>
      <c r="AB18" s="438"/>
      <c r="AC18" s="544">
        <v>69.900000000000006</v>
      </c>
      <c r="AD18" s="545"/>
      <c r="AE18" s="545"/>
      <c r="AF18" s="545"/>
      <c r="AG18" s="546"/>
      <c r="AH18" s="544">
        <v>66.099999999999994</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2929787</v>
      </c>
      <c r="BO18" s="429"/>
      <c r="BP18" s="429"/>
      <c r="BQ18" s="429"/>
      <c r="BR18" s="429"/>
      <c r="BS18" s="429"/>
      <c r="BT18" s="429"/>
      <c r="BU18" s="430"/>
      <c r="BV18" s="428">
        <v>2972180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149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4033312</v>
      </c>
      <c r="BO19" s="429"/>
      <c r="BP19" s="429"/>
      <c r="BQ19" s="429"/>
      <c r="BR19" s="429"/>
      <c r="BS19" s="429"/>
      <c r="BT19" s="429"/>
      <c r="BU19" s="430"/>
      <c r="BV19" s="428">
        <v>4145173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3657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5482610</v>
      </c>
      <c r="BO23" s="429"/>
      <c r="BP23" s="429"/>
      <c r="BQ23" s="429"/>
      <c r="BR23" s="429"/>
      <c r="BS23" s="429"/>
      <c r="BT23" s="429"/>
      <c r="BU23" s="430"/>
      <c r="BV23" s="428">
        <v>5242869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7000</v>
      </c>
      <c r="R24" s="480"/>
      <c r="S24" s="480"/>
      <c r="T24" s="480"/>
      <c r="U24" s="480"/>
      <c r="V24" s="519"/>
      <c r="W24" s="578"/>
      <c r="X24" s="566"/>
      <c r="Y24" s="567"/>
      <c r="Z24" s="478" t="s">
        <v>170</v>
      </c>
      <c r="AA24" s="458"/>
      <c r="AB24" s="458"/>
      <c r="AC24" s="458"/>
      <c r="AD24" s="458"/>
      <c r="AE24" s="458"/>
      <c r="AF24" s="458"/>
      <c r="AG24" s="459"/>
      <c r="AH24" s="479">
        <v>114</v>
      </c>
      <c r="AI24" s="480"/>
      <c r="AJ24" s="480"/>
      <c r="AK24" s="480"/>
      <c r="AL24" s="519"/>
      <c r="AM24" s="479">
        <v>359100</v>
      </c>
      <c r="AN24" s="480"/>
      <c r="AO24" s="480"/>
      <c r="AP24" s="480"/>
      <c r="AQ24" s="480"/>
      <c r="AR24" s="519"/>
      <c r="AS24" s="479">
        <v>3150</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5255400</v>
      </c>
      <c r="BO24" s="429"/>
      <c r="BP24" s="429"/>
      <c r="BQ24" s="429"/>
      <c r="BR24" s="429"/>
      <c r="BS24" s="429"/>
      <c r="BT24" s="429"/>
      <c r="BU24" s="430"/>
      <c r="BV24" s="428">
        <v>5011822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2</v>
      </c>
      <c r="M25" s="480"/>
      <c r="N25" s="480"/>
      <c r="O25" s="480"/>
      <c r="P25" s="519"/>
      <c r="Q25" s="479">
        <v>5900</v>
      </c>
      <c r="R25" s="480"/>
      <c r="S25" s="480"/>
      <c r="T25" s="480"/>
      <c r="U25" s="480"/>
      <c r="V25" s="519"/>
      <c r="W25" s="578"/>
      <c r="X25" s="566"/>
      <c r="Y25" s="567"/>
      <c r="Z25" s="478" t="s">
        <v>173</v>
      </c>
      <c r="AA25" s="458"/>
      <c r="AB25" s="458"/>
      <c r="AC25" s="458"/>
      <c r="AD25" s="458"/>
      <c r="AE25" s="458"/>
      <c r="AF25" s="458"/>
      <c r="AG25" s="459"/>
      <c r="AH25" s="479" t="s">
        <v>174</v>
      </c>
      <c r="AI25" s="480"/>
      <c r="AJ25" s="480"/>
      <c r="AK25" s="480"/>
      <c r="AL25" s="519"/>
      <c r="AM25" s="479" t="s">
        <v>136</v>
      </c>
      <c r="AN25" s="480"/>
      <c r="AO25" s="480"/>
      <c r="AP25" s="480"/>
      <c r="AQ25" s="480"/>
      <c r="AR25" s="519"/>
      <c r="AS25" s="479" t="s">
        <v>174</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381309</v>
      </c>
      <c r="BO25" s="392"/>
      <c r="BP25" s="392"/>
      <c r="BQ25" s="392"/>
      <c r="BR25" s="392"/>
      <c r="BS25" s="392"/>
      <c r="BT25" s="392"/>
      <c r="BU25" s="393"/>
      <c r="BV25" s="391">
        <v>389975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5500</v>
      </c>
      <c r="R26" s="480"/>
      <c r="S26" s="480"/>
      <c r="T26" s="480"/>
      <c r="U26" s="480"/>
      <c r="V26" s="519"/>
      <c r="W26" s="578"/>
      <c r="X26" s="566"/>
      <c r="Y26" s="567"/>
      <c r="Z26" s="478" t="s">
        <v>177</v>
      </c>
      <c r="AA26" s="588"/>
      <c r="AB26" s="588"/>
      <c r="AC26" s="588"/>
      <c r="AD26" s="588"/>
      <c r="AE26" s="588"/>
      <c r="AF26" s="588"/>
      <c r="AG26" s="589"/>
      <c r="AH26" s="479">
        <v>3</v>
      </c>
      <c r="AI26" s="480"/>
      <c r="AJ26" s="480"/>
      <c r="AK26" s="480"/>
      <c r="AL26" s="519"/>
      <c r="AM26" s="479">
        <v>9771</v>
      </c>
      <c r="AN26" s="480"/>
      <c r="AO26" s="480"/>
      <c r="AP26" s="480"/>
      <c r="AQ26" s="480"/>
      <c r="AR26" s="519"/>
      <c r="AS26" s="479">
        <v>3257</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136</v>
      </c>
      <c r="BO26" s="429"/>
      <c r="BP26" s="429"/>
      <c r="BQ26" s="429"/>
      <c r="BR26" s="429"/>
      <c r="BS26" s="429"/>
      <c r="BT26" s="429"/>
      <c r="BU26" s="430"/>
      <c r="BV26" s="428" t="s">
        <v>174</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2490</v>
      </c>
      <c r="R27" s="480"/>
      <c r="S27" s="480"/>
      <c r="T27" s="480"/>
      <c r="U27" s="480"/>
      <c r="V27" s="519"/>
      <c r="W27" s="578"/>
      <c r="X27" s="566"/>
      <c r="Y27" s="567"/>
      <c r="Z27" s="478" t="s">
        <v>180</v>
      </c>
      <c r="AA27" s="458"/>
      <c r="AB27" s="458"/>
      <c r="AC27" s="458"/>
      <c r="AD27" s="458"/>
      <c r="AE27" s="458"/>
      <c r="AF27" s="458"/>
      <c r="AG27" s="459"/>
      <c r="AH27" s="479">
        <v>3</v>
      </c>
      <c r="AI27" s="480"/>
      <c r="AJ27" s="480"/>
      <c r="AK27" s="480"/>
      <c r="AL27" s="519"/>
      <c r="AM27" s="479">
        <v>7647</v>
      </c>
      <c r="AN27" s="480"/>
      <c r="AO27" s="480"/>
      <c r="AP27" s="480"/>
      <c r="AQ27" s="480"/>
      <c r="AR27" s="519"/>
      <c r="AS27" s="479">
        <v>2549</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t="s">
        <v>136</v>
      </c>
      <c r="BO27" s="602"/>
      <c r="BP27" s="602"/>
      <c r="BQ27" s="602"/>
      <c r="BR27" s="602"/>
      <c r="BS27" s="602"/>
      <c r="BT27" s="602"/>
      <c r="BU27" s="603"/>
      <c r="BV27" s="601" t="s">
        <v>174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1950</v>
      </c>
      <c r="R28" s="480"/>
      <c r="S28" s="480"/>
      <c r="T28" s="480"/>
      <c r="U28" s="480"/>
      <c r="V28" s="519"/>
      <c r="W28" s="578"/>
      <c r="X28" s="566"/>
      <c r="Y28" s="567"/>
      <c r="Z28" s="478" t="s">
        <v>183</v>
      </c>
      <c r="AA28" s="458"/>
      <c r="AB28" s="458"/>
      <c r="AC28" s="458"/>
      <c r="AD28" s="458"/>
      <c r="AE28" s="458"/>
      <c r="AF28" s="458"/>
      <c r="AG28" s="459"/>
      <c r="AH28" s="479" t="s">
        <v>136</v>
      </c>
      <c r="AI28" s="480"/>
      <c r="AJ28" s="480"/>
      <c r="AK28" s="480"/>
      <c r="AL28" s="519"/>
      <c r="AM28" s="479" t="s">
        <v>174</v>
      </c>
      <c r="AN28" s="480"/>
      <c r="AO28" s="480"/>
      <c r="AP28" s="480"/>
      <c r="AQ28" s="480"/>
      <c r="AR28" s="519"/>
      <c r="AS28" s="479" t="s">
        <v>136</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608000</v>
      </c>
      <c r="BO28" s="392"/>
      <c r="BP28" s="392"/>
      <c r="BQ28" s="392"/>
      <c r="BR28" s="392"/>
      <c r="BS28" s="392"/>
      <c r="BT28" s="392"/>
      <c r="BU28" s="393"/>
      <c r="BV28" s="391">
        <v>685000</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10</v>
      </c>
      <c r="M29" s="480"/>
      <c r="N29" s="480"/>
      <c r="O29" s="480"/>
      <c r="P29" s="519"/>
      <c r="Q29" s="479">
        <v>1680</v>
      </c>
      <c r="R29" s="480"/>
      <c r="S29" s="480"/>
      <c r="T29" s="480"/>
      <c r="U29" s="480"/>
      <c r="V29" s="519"/>
      <c r="W29" s="579"/>
      <c r="X29" s="580"/>
      <c r="Y29" s="581"/>
      <c r="Z29" s="478" t="s">
        <v>186</v>
      </c>
      <c r="AA29" s="458"/>
      <c r="AB29" s="458"/>
      <c r="AC29" s="458"/>
      <c r="AD29" s="458"/>
      <c r="AE29" s="458"/>
      <c r="AF29" s="458"/>
      <c r="AG29" s="459"/>
      <c r="AH29" s="479">
        <v>117</v>
      </c>
      <c r="AI29" s="480"/>
      <c r="AJ29" s="480"/>
      <c r="AK29" s="480"/>
      <c r="AL29" s="519"/>
      <c r="AM29" s="479">
        <v>366747</v>
      </c>
      <c r="AN29" s="480"/>
      <c r="AO29" s="480"/>
      <c r="AP29" s="480"/>
      <c r="AQ29" s="480"/>
      <c r="AR29" s="519"/>
      <c r="AS29" s="479">
        <v>3135</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78874</v>
      </c>
      <c r="BO29" s="429"/>
      <c r="BP29" s="429"/>
      <c r="BQ29" s="429"/>
      <c r="BR29" s="429"/>
      <c r="BS29" s="429"/>
      <c r="BT29" s="429"/>
      <c r="BU29" s="430"/>
      <c r="BV29" s="428">
        <v>78765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99.2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695997</v>
      </c>
      <c r="BO30" s="602"/>
      <c r="BP30" s="602"/>
      <c r="BQ30" s="602"/>
      <c r="BR30" s="602"/>
      <c r="BS30" s="602"/>
      <c r="BT30" s="602"/>
      <c r="BU30" s="603"/>
      <c r="BV30" s="601">
        <v>687620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197</v>
      </c>
      <c r="X33" s="417"/>
      <c r="Y33" s="417"/>
      <c r="Z33" s="417"/>
      <c r="AA33" s="417"/>
      <c r="AB33" s="417"/>
      <c r="AC33" s="417"/>
      <c r="AD33" s="417"/>
      <c r="AE33" s="417"/>
      <c r="AF33" s="417"/>
      <c r="AG33" s="417"/>
      <c r="AH33" s="417"/>
      <c r="AI33" s="417"/>
      <c r="AJ33" s="417"/>
      <c r="AK33" s="417"/>
      <c r="AL33" s="215"/>
      <c r="AM33" s="452" t="s">
        <v>195</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195</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国民健康保険特別会計診療施設勘定</v>
      </c>
      <c r="X34" s="615"/>
      <c r="Y34" s="615"/>
      <c r="Z34" s="615"/>
      <c r="AA34" s="615"/>
      <c r="AB34" s="615"/>
      <c r="AC34" s="615"/>
      <c r="AD34" s="615"/>
      <c r="AE34" s="615"/>
      <c r="AF34" s="615"/>
      <c r="AG34" s="615"/>
      <c r="AH34" s="615"/>
      <c r="AI34" s="615"/>
      <c r="AJ34" s="615"/>
      <c r="AK34" s="615"/>
      <c r="AL34" s="213"/>
      <c r="AM34" s="614">
        <f>IF(AO34="","",MAX(C34:D43,U34:V43)+1)</f>
        <v>3</v>
      </c>
      <c r="AN34" s="614"/>
      <c r="AO34" s="615" t="str">
        <f>IF('各会計、関係団体の財政状況及び健全化判断比率'!B29="","",'各会計、関係団体の財政状況及び健全化判断比率'!B29)</f>
        <v>水道事業会計</v>
      </c>
      <c r="AP34" s="615"/>
      <c r="AQ34" s="615"/>
      <c r="AR34" s="615"/>
      <c r="AS34" s="615"/>
      <c r="AT34" s="615"/>
      <c r="AU34" s="615"/>
      <c r="AV34" s="615"/>
      <c r="AW34" s="615"/>
      <c r="AX34" s="615"/>
      <c r="AY34" s="615"/>
      <c r="AZ34" s="615"/>
      <c r="BA34" s="615"/>
      <c r="BB34" s="615"/>
      <c r="BC34" s="615"/>
      <c r="BD34" s="213"/>
      <c r="BE34" s="614">
        <f>IF(BG34="","",MAX(C34:D43,U34:V43,AM34:AN43)+1)</f>
        <v>4</v>
      </c>
      <c r="BF34" s="614"/>
      <c r="BG34" s="615" t="str">
        <f>IF('各会計、関係団体の財政状況及び健全化判断比率'!B30="","",'各会計、関係団体の財政状況及び健全化判断比率'!B30)</f>
        <v>公共下水道特別会計</v>
      </c>
      <c r="BH34" s="615"/>
      <c r="BI34" s="615"/>
      <c r="BJ34" s="615"/>
      <c r="BK34" s="615"/>
      <c r="BL34" s="615"/>
      <c r="BM34" s="615"/>
      <c r="BN34" s="615"/>
      <c r="BO34" s="615"/>
      <c r="BP34" s="615"/>
      <c r="BQ34" s="615"/>
      <c r="BR34" s="615"/>
      <c r="BS34" s="615"/>
      <c r="BT34" s="615"/>
      <c r="BU34" s="615"/>
      <c r="BV34" s="213"/>
      <c r="BW34" s="614">
        <f>IF(BY34="","",MAX(C34:D43,U34:V43,AM34:AN43,BE34:BF43)+1)</f>
        <v>5</v>
      </c>
      <c r="BX34" s="614"/>
      <c r="BY34" s="615" t="str">
        <f>IF('各会計、関係団体の財政状況及び健全化判断比率'!B68="","",'各会計、関係団体の財政状況及び健全化判断比率'!B68)</f>
        <v>大雪清掃組合</v>
      </c>
      <c r="BZ34" s="615"/>
      <c r="CA34" s="615"/>
      <c r="CB34" s="615"/>
      <c r="CC34" s="615"/>
      <c r="CD34" s="615"/>
      <c r="CE34" s="615"/>
      <c r="CF34" s="615"/>
      <c r="CG34" s="615"/>
      <c r="CH34" s="615"/>
      <c r="CI34" s="615"/>
      <c r="CJ34" s="615"/>
      <c r="CK34" s="615"/>
      <c r="CL34" s="615"/>
      <c r="CM34" s="615"/>
      <c r="CN34" s="213"/>
      <c r="CO34" s="614">
        <f>IF(CQ34="","",MAX(C34:D43,U34:V43,AM34:AN43,BE34:BF43,BW34:BX43)+1)</f>
        <v>14</v>
      </c>
      <c r="CP34" s="614"/>
      <c r="CQ34" s="615" t="str">
        <f>IF('各会計、関係団体の財政状況及び健全化判断比率'!BS7="","",'各会計、関係団体の財政状況及び健全化判断比率'!BS7)</f>
        <v>東神楽町土地開発公社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〇</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t="str">
        <f>IF(W35="","",U34+1)</f>
        <v/>
      </c>
      <c r="V35" s="614"/>
      <c r="W35" s="615"/>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6</v>
      </c>
      <c r="BX35" s="614"/>
      <c r="BY35" s="615" t="str">
        <f>IF('各会計、関係団体の財政状況及び健全化判断比率'!B69="","",'各会計、関係団体の財政状況及び健全化判断比率'!B69)</f>
        <v>大雪葬斎組合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7</v>
      </c>
      <c r="BX36" s="614"/>
      <c r="BY36" s="615" t="str">
        <f>IF('各会計、関係団体の財政状況及び健全化判断比率'!B70="","",'各会計、関係団体の財政状況及び健全化判断比率'!B70)</f>
        <v>大雪消防組合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8</v>
      </c>
      <c r="BX37" s="614"/>
      <c r="BY37" s="615" t="str">
        <f>IF('各会計、関係団体の財政状況及び健全化判断比率'!B71="","",'各会計、関係団体の財政状況及び健全化判断比率'!B71)</f>
        <v>大雪地区広域連合　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9</v>
      </c>
      <c r="BX38" s="614"/>
      <c r="BY38" s="615" t="str">
        <f>IF('各会計、関係団体の財政状況及び健全化判断比率'!B72="","",'各会計、関係団体の財政状況及び健全化判断比率'!B72)</f>
        <v>大雪地区広域連合　介護保険特別会計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10</v>
      </c>
      <c r="BX39" s="614"/>
      <c r="BY39" s="615" t="str">
        <f>IF('各会計、関係団体の財政状況及び健全化判断比率'!B73="","",'各会計、関係団体の財政状況及び健全化判断比率'!B73)</f>
        <v>大雪地区広域連合　国民健康保険特別会計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11</v>
      </c>
      <c r="BX40" s="614"/>
      <c r="BY40" s="615" t="str">
        <f>IF('各会計、関係団体の財政状況及び健全化判断比率'!B74="","",'各会計、関係団体の財政状況及び健全化判断比率'!B74)</f>
        <v>大雪地区広域連合　後期高齢者医療特別会計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12</v>
      </c>
      <c r="BX41" s="614"/>
      <c r="BY41" s="615" t="str">
        <f>IF('各会計、関係団体の財政状況及び健全化判断比率'!B75="","",'各会計、関係団体の財政状況及び健全化判断比率'!B75)</f>
        <v>上川教育研修センター組合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13</v>
      </c>
      <c r="BX42" s="614"/>
      <c r="BY42" s="615" t="str">
        <f>IF('各会計、関係団体の財政状況及び健全化判断比率'!B76="","",'各会計、関係団体の財政状況及び健全化判断比率'!B76)</f>
        <v>上川広域滞納整理機構</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5xfyPAVcHp/o7WrGn1DrtCsuObkEHB9ixL0uFp97FRSL9U1itrSJEJlbZ/PnGTUs4Y0TyUfE47oRRL/teXpug==" saltValue="AOUWdYr81skuCiKFCSY2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06" t="s">
        <v>561</v>
      </c>
      <c r="D34" s="1206"/>
      <c r="E34" s="1207"/>
      <c r="F34" s="32">
        <v>8.09</v>
      </c>
      <c r="G34" s="33">
        <v>4.67</v>
      </c>
      <c r="H34" s="33">
        <v>6.47</v>
      </c>
      <c r="I34" s="33">
        <v>5.2</v>
      </c>
      <c r="J34" s="34">
        <v>6.14</v>
      </c>
      <c r="K34" s="22"/>
      <c r="L34" s="22"/>
      <c r="M34" s="22"/>
      <c r="N34" s="22"/>
      <c r="O34" s="22"/>
      <c r="P34" s="22"/>
    </row>
    <row r="35" spans="1:16" ht="39" customHeight="1" x14ac:dyDescent="0.15">
      <c r="A35" s="22"/>
      <c r="B35" s="35"/>
      <c r="C35" s="1200" t="s">
        <v>562</v>
      </c>
      <c r="D35" s="1201"/>
      <c r="E35" s="1202"/>
      <c r="F35" s="36">
        <v>3.61</v>
      </c>
      <c r="G35" s="37">
        <v>2.85</v>
      </c>
      <c r="H35" s="37">
        <v>2.65</v>
      </c>
      <c r="I35" s="37">
        <v>2.75</v>
      </c>
      <c r="J35" s="38">
        <v>2.08</v>
      </c>
      <c r="K35" s="22"/>
      <c r="L35" s="22"/>
      <c r="M35" s="22"/>
      <c r="N35" s="22"/>
      <c r="O35" s="22"/>
      <c r="P35" s="22"/>
    </row>
    <row r="36" spans="1:16" ht="39" customHeight="1" x14ac:dyDescent="0.15">
      <c r="A36" s="22"/>
      <c r="B36" s="35"/>
      <c r="C36" s="1200" t="s">
        <v>563</v>
      </c>
      <c r="D36" s="1201"/>
      <c r="E36" s="1202"/>
      <c r="F36" s="36">
        <v>0.49</v>
      </c>
      <c r="G36" s="37">
        <v>0.14000000000000001</v>
      </c>
      <c r="H36" s="37">
        <v>0.12</v>
      </c>
      <c r="I36" s="37">
        <v>0.19</v>
      </c>
      <c r="J36" s="38">
        <v>1.79</v>
      </c>
      <c r="K36" s="22"/>
      <c r="L36" s="22"/>
      <c r="M36" s="22"/>
      <c r="N36" s="22"/>
      <c r="O36" s="22"/>
      <c r="P36" s="22"/>
    </row>
    <row r="37" spans="1:16" ht="39" customHeight="1" x14ac:dyDescent="0.15">
      <c r="A37" s="22"/>
      <c r="B37" s="35"/>
      <c r="C37" s="1200" t="s">
        <v>564</v>
      </c>
      <c r="D37" s="1201"/>
      <c r="E37" s="1202"/>
      <c r="F37" s="36">
        <v>0.54</v>
      </c>
      <c r="G37" s="37">
        <v>0.74</v>
      </c>
      <c r="H37" s="37">
        <v>0.46</v>
      </c>
      <c r="I37" s="37">
        <v>0.24</v>
      </c>
      <c r="J37" s="38">
        <v>0.22</v>
      </c>
      <c r="K37" s="22"/>
      <c r="L37" s="22"/>
      <c r="M37" s="22"/>
      <c r="N37" s="22"/>
      <c r="O37" s="22"/>
      <c r="P37" s="22"/>
    </row>
    <row r="38" spans="1:16" ht="39" customHeight="1" x14ac:dyDescent="0.15">
      <c r="A38" s="22"/>
      <c r="B38" s="35"/>
      <c r="C38" s="1200"/>
      <c r="D38" s="1201"/>
      <c r="E38" s="1202"/>
      <c r="F38" s="36"/>
      <c r="G38" s="37"/>
      <c r="H38" s="37"/>
      <c r="I38" s="37"/>
      <c r="J38" s="38"/>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565</v>
      </c>
      <c r="D42" s="1201"/>
      <c r="E42" s="1202"/>
      <c r="F42" s="36" t="s">
        <v>510</v>
      </c>
      <c r="G42" s="37" t="s">
        <v>510</v>
      </c>
      <c r="H42" s="37" t="s">
        <v>510</v>
      </c>
      <c r="I42" s="37" t="s">
        <v>510</v>
      </c>
      <c r="J42" s="38" t="s">
        <v>510</v>
      </c>
      <c r="K42" s="22"/>
      <c r="L42" s="22"/>
      <c r="M42" s="22"/>
      <c r="N42" s="22"/>
      <c r="O42" s="22"/>
      <c r="P42" s="22"/>
    </row>
    <row r="43" spans="1:16" ht="39" customHeight="1" thickBot="1" x14ac:dyDescent="0.2">
      <c r="A43" s="22"/>
      <c r="B43" s="40"/>
      <c r="C43" s="1203" t="s">
        <v>566</v>
      </c>
      <c r="D43" s="1204"/>
      <c r="E43" s="1205"/>
      <c r="F43" s="41">
        <v>0.01</v>
      </c>
      <c r="G43" s="42">
        <v>0.02</v>
      </c>
      <c r="H43" s="42">
        <v>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YFdC11BLVOW2PDdNgW+Ve48FZ46C8OAtx1hWk9Fe43Mc/8PrmJfkS8/c/kXnWlxuj0zWWUJQp82lk+8OjOa0w==" saltValue="0rq6S/qvE5p80YdkOBTw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634</v>
      </c>
      <c r="L45" s="60">
        <v>614</v>
      </c>
      <c r="M45" s="60">
        <v>593</v>
      </c>
      <c r="N45" s="60">
        <v>591</v>
      </c>
      <c r="O45" s="61">
        <v>592</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510</v>
      </c>
      <c r="L46" s="64" t="s">
        <v>510</v>
      </c>
      <c r="M46" s="64" t="s">
        <v>510</v>
      </c>
      <c r="N46" s="64" t="s">
        <v>510</v>
      </c>
      <c r="O46" s="65" t="s">
        <v>510</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510</v>
      </c>
      <c r="L47" s="64" t="s">
        <v>510</v>
      </c>
      <c r="M47" s="64" t="s">
        <v>510</v>
      </c>
      <c r="N47" s="64" t="s">
        <v>510</v>
      </c>
      <c r="O47" s="65" t="s">
        <v>510</v>
      </c>
      <c r="P47" s="48"/>
      <c r="Q47" s="48"/>
      <c r="R47" s="48"/>
      <c r="S47" s="48"/>
      <c r="T47" s="48"/>
      <c r="U47" s="48"/>
    </row>
    <row r="48" spans="1:21" ht="30.75" customHeight="1" x14ac:dyDescent="0.15">
      <c r="A48" s="48"/>
      <c r="B48" s="1210"/>
      <c r="C48" s="1211"/>
      <c r="D48" s="62"/>
      <c r="E48" s="1216" t="s">
        <v>15</v>
      </c>
      <c r="F48" s="1216"/>
      <c r="G48" s="1216"/>
      <c r="H48" s="1216"/>
      <c r="I48" s="1216"/>
      <c r="J48" s="1217"/>
      <c r="K48" s="63">
        <v>137</v>
      </c>
      <c r="L48" s="64">
        <v>125</v>
      </c>
      <c r="M48" s="64">
        <v>122</v>
      </c>
      <c r="N48" s="64">
        <v>131</v>
      </c>
      <c r="O48" s="65">
        <v>102</v>
      </c>
      <c r="P48" s="48"/>
      <c r="Q48" s="48"/>
      <c r="R48" s="48"/>
      <c r="S48" s="48"/>
      <c r="T48" s="48"/>
      <c r="U48" s="48"/>
    </row>
    <row r="49" spans="1:21" ht="30.75" customHeight="1" x14ac:dyDescent="0.15">
      <c r="A49" s="48"/>
      <c r="B49" s="1210"/>
      <c r="C49" s="1211"/>
      <c r="D49" s="62"/>
      <c r="E49" s="1216" t="s">
        <v>16</v>
      </c>
      <c r="F49" s="1216"/>
      <c r="G49" s="1216"/>
      <c r="H49" s="1216"/>
      <c r="I49" s="1216"/>
      <c r="J49" s="1217"/>
      <c r="K49" s="63">
        <v>23</v>
      </c>
      <c r="L49" s="64">
        <v>28</v>
      </c>
      <c r="M49" s="64">
        <v>27</v>
      </c>
      <c r="N49" s="64">
        <v>27</v>
      </c>
      <c r="O49" s="65">
        <v>22</v>
      </c>
      <c r="P49" s="48"/>
      <c r="Q49" s="48"/>
      <c r="R49" s="48"/>
      <c r="S49" s="48"/>
      <c r="T49" s="48"/>
      <c r="U49" s="48"/>
    </row>
    <row r="50" spans="1:21" ht="30.75" customHeight="1" x14ac:dyDescent="0.15">
      <c r="A50" s="48"/>
      <c r="B50" s="1210"/>
      <c r="C50" s="1211"/>
      <c r="D50" s="62"/>
      <c r="E50" s="1216" t="s">
        <v>17</v>
      </c>
      <c r="F50" s="1216"/>
      <c r="G50" s="1216"/>
      <c r="H50" s="1216"/>
      <c r="I50" s="1216"/>
      <c r="J50" s="1217"/>
      <c r="K50" s="63">
        <v>23</v>
      </c>
      <c r="L50" s="64">
        <v>23</v>
      </c>
      <c r="M50" s="64">
        <v>25</v>
      </c>
      <c r="N50" s="64">
        <v>38</v>
      </c>
      <c r="O50" s="65">
        <v>39</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560</v>
      </c>
      <c r="L52" s="64">
        <v>549</v>
      </c>
      <c r="M52" s="64">
        <v>506</v>
      </c>
      <c r="N52" s="64">
        <v>524</v>
      </c>
      <c r="O52" s="65">
        <v>521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257</v>
      </c>
      <c r="L53" s="69">
        <v>241</v>
      </c>
      <c r="M53" s="69">
        <v>261</v>
      </c>
      <c r="N53" s="69">
        <v>263</v>
      </c>
      <c r="O53" s="70">
        <v>234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24" t="s">
        <v>25</v>
      </c>
      <c r="C57" s="1225"/>
      <c r="D57" s="1228" t="s">
        <v>26</v>
      </c>
      <c r="E57" s="1229"/>
      <c r="F57" s="1229"/>
      <c r="G57" s="1229"/>
      <c r="H57" s="1229"/>
      <c r="I57" s="1229"/>
      <c r="J57" s="1230"/>
      <c r="K57" s="82">
        <v>128</v>
      </c>
      <c r="L57" s="83">
        <v>78</v>
      </c>
      <c r="M57" s="83">
        <v>79</v>
      </c>
      <c r="N57" s="83">
        <v>79</v>
      </c>
      <c r="O57" s="84">
        <v>79</v>
      </c>
    </row>
    <row r="58" spans="1:21" ht="31.5" customHeight="1" thickBot="1" x14ac:dyDescent="0.2">
      <c r="B58" s="1226"/>
      <c r="C58" s="1227"/>
      <c r="D58" s="1231" t="s">
        <v>27</v>
      </c>
      <c r="E58" s="1232"/>
      <c r="F58" s="1232"/>
      <c r="G58" s="1232"/>
      <c r="H58" s="1232"/>
      <c r="I58" s="1232"/>
      <c r="J58" s="1233"/>
      <c r="K58" s="85" t="s">
        <v>594</v>
      </c>
      <c r="L58" s="86" t="s">
        <v>594</v>
      </c>
      <c r="M58" s="86" t="s">
        <v>594</v>
      </c>
      <c r="N58" s="86" t="s">
        <v>594</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e+dCueZ3cfFyEbUHcY7hBL0KLZTlqz1suaGDgiOPdjoiKDPU+pxXcnMGgoQyYvySJYZL+Va8QIcg2ENi1BqSA==" saltValue="TmWwC6+z52VRznjzYJq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34" t="s">
        <v>30</v>
      </c>
      <c r="C41" s="1235"/>
      <c r="D41" s="101"/>
      <c r="E41" s="1240" t="s">
        <v>31</v>
      </c>
      <c r="F41" s="1240"/>
      <c r="G41" s="1240"/>
      <c r="H41" s="1241"/>
      <c r="I41" s="102">
        <v>5027</v>
      </c>
      <c r="J41" s="103">
        <v>4816</v>
      </c>
      <c r="K41" s="103">
        <v>4793</v>
      </c>
      <c r="L41" s="103">
        <v>5250</v>
      </c>
      <c r="M41" s="104">
        <v>5483</v>
      </c>
    </row>
    <row r="42" spans="2:13" ht="27.75" customHeight="1" x14ac:dyDescent="0.15">
      <c r="B42" s="1236"/>
      <c r="C42" s="1237"/>
      <c r="D42" s="105"/>
      <c r="E42" s="1242" t="s">
        <v>32</v>
      </c>
      <c r="F42" s="1242"/>
      <c r="G42" s="1242"/>
      <c r="H42" s="1243"/>
      <c r="I42" s="106">
        <v>439</v>
      </c>
      <c r="J42" s="107">
        <v>409</v>
      </c>
      <c r="K42" s="107">
        <v>424</v>
      </c>
      <c r="L42" s="107">
        <v>379</v>
      </c>
      <c r="M42" s="108">
        <v>327</v>
      </c>
    </row>
    <row r="43" spans="2:13" ht="27.75" customHeight="1" x14ac:dyDescent="0.15">
      <c r="B43" s="1236"/>
      <c r="C43" s="1237"/>
      <c r="D43" s="105"/>
      <c r="E43" s="1242" t="s">
        <v>33</v>
      </c>
      <c r="F43" s="1242"/>
      <c r="G43" s="1242"/>
      <c r="H43" s="1243"/>
      <c r="I43" s="106">
        <v>1582</v>
      </c>
      <c r="J43" s="107">
        <v>1423</v>
      </c>
      <c r="K43" s="107">
        <v>1270</v>
      </c>
      <c r="L43" s="107">
        <v>1216</v>
      </c>
      <c r="M43" s="108">
        <v>1178</v>
      </c>
    </row>
    <row r="44" spans="2:13" ht="27.75" customHeight="1" x14ac:dyDescent="0.15">
      <c r="B44" s="1236"/>
      <c r="C44" s="1237"/>
      <c r="D44" s="105"/>
      <c r="E44" s="1242" t="s">
        <v>34</v>
      </c>
      <c r="F44" s="1242"/>
      <c r="G44" s="1242"/>
      <c r="H44" s="1243"/>
      <c r="I44" s="106">
        <v>182</v>
      </c>
      <c r="J44" s="107">
        <v>263</v>
      </c>
      <c r="K44" s="107">
        <v>234</v>
      </c>
      <c r="L44" s="107">
        <v>206</v>
      </c>
      <c r="M44" s="108">
        <v>197</v>
      </c>
    </row>
    <row r="45" spans="2:13" ht="27.75" customHeight="1" x14ac:dyDescent="0.15">
      <c r="B45" s="1236"/>
      <c r="C45" s="1237"/>
      <c r="D45" s="105"/>
      <c r="E45" s="1242" t="s">
        <v>35</v>
      </c>
      <c r="F45" s="1242"/>
      <c r="G45" s="1242"/>
      <c r="H45" s="1243"/>
      <c r="I45" s="106">
        <v>542</v>
      </c>
      <c r="J45" s="107">
        <v>476</v>
      </c>
      <c r="K45" s="107">
        <v>454</v>
      </c>
      <c r="L45" s="107">
        <v>424</v>
      </c>
      <c r="M45" s="108">
        <v>397</v>
      </c>
    </row>
    <row r="46" spans="2:13" ht="27.75" customHeight="1" x14ac:dyDescent="0.15">
      <c r="B46" s="1236"/>
      <c r="C46" s="1237"/>
      <c r="D46" s="109"/>
      <c r="E46" s="1242" t="s">
        <v>36</v>
      </c>
      <c r="F46" s="1242"/>
      <c r="G46" s="1242"/>
      <c r="H46" s="1243"/>
      <c r="I46" s="106">
        <v>36</v>
      </c>
      <c r="J46" s="107">
        <v>9</v>
      </c>
      <c r="K46" s="107" t="s">
        <v>510</v>
      </c>
      <c r="L46" s="107" t="s">
        <v>510</v>
      </c>
      <c r="M46" s="108" t="s">
        <v>510</v>
      </c>
    </row>
    <row r="47" spans="2:13" ht="27.75" customHeight="1" x14ac:dyDescent="0.15">
      <c r="B47" s="1236"/>
      <c r="C47" s="1237"/>
      <c r="D47" s="110"/>
      <c r="E47" s="1244" t="s">
        <v>37</v>
      </c>
      <c r="F47" s="1245"/>
      <c r="G47" s="1245"/>
      <c r="H47" s="1246"/>
      <c r="I47" s="106" t="s">
        <v>510</v>
      </c>
      <c r="J47" s="107" t="s">
        <v>510</v>
      </c>
      <c r="K47" s="107" t="s">
        <v>510</v>
      </c>
      <c r="L47" s="107" t="s">
        <v>510</v>
      </c>
      <c r="M47" s="108" t="s">
        <v>510</v>
      </c>
    </row>
    <row r="48" spans="2:13" ht="27.75" customHeight="1" x14ac:dyDescent="0.15">
      <c r="B48" s="1236"/>
      <c r="C48" s="1237"/>
      <c r="D48" s="105"/>
      <c r="E48" s="1242" t="s">
        <v>38</v>
      </c>
      <c r="F48" s="1242"/>
      <c r="G48" s="1242"/>
      <c r="H48" s="1243"/>
      <c r="I48" s="106" t="s">
        <v>510</v>
      </c>
      <c r="J48" s="107" t="s">
        <v>510</v>
      </c>
      <c r="K48" s="107" t="s">
        <v>510</v>
      </c>
      <c r="L48" s="107" t="s">
        <v>510</v>
      </c>
      <c r="M48" s="108" t="s">
        <v>510</v>
      </c>
    </row>
    <row r="49" spans="2:13" ht="27.75" customHeight="1" x14ac:dyDescent="0.15">
      <c r="B49" s="1238"/>
      <c r="C49" s="1239"/>
      <c r="D49" s="105"/>
      <c r="E49" s="1242" t="s">
        <v>39</v>
      </c>
      <c r="F49" s="1242"/>
      <c r="G49" s="1242"/>
      <c r="H49" s="1243"/>
      <c r="I49" s="106" t="s">
        <v>510</v>
      </c>
      <c r="J49" s="107" t="s">
        <v>510</v>
      </c>
      <c r="K49" s="107" t="s">
        <v>510</v>
      </c>
      <c r="L49" s="107" t="s">
        <v>510</v>
      </c>
      <c r="M49" s="108" t="s">
        <v>510</v>
      </c>
    </row>
    <row r="50" spans="2:13" ht="27.75" customHeight="1" x14ac:dyDescent="0.15">
      <c r="B50" s="1247" t="s">
        <v>40</v>
      </c>
      <c r="C50" s="1248"/>
      <c r="D50" s="111"/>
      <c r="E50" s="1242" t="s">
        <v>41</v>
      </c>
      <c r="F50" s="1242"/>
      <c r="G50" s="1242"/>
      <c r="H50" s="1243"/>
      <c r="I50" s="106">
        <v>1432</v>
      </c>
      <c r="J50" s="107">
        <v>1639</v>
      </c>
      <c r="K50" s="107">
        <v>1529</v>
      </c>
      <c r="L50" s="107">
        <v>1451</v>
      </c>
      <c r="M50" s="108">
        <v>1383</v>
      </c>
    </row>
    <row r="51" spans="2:13" ht="27.75" customHeight="1" x14ac:dyDescent="0.15">
      <c r="B51" s="1236"/>
      <c r="C51" s="1237"/>
      <c r="D51" s="105"/>
      <c r="E51" s="1242" t="s">
        <v>42</v>
      </c>
      <c r="F51" s="1242"/>
      <c r="G51" s="1242"/>
      <c r="H51" s="1243"/>
      <c r="I51" s="106">
        <v>977</v>
      </c>
      <c r="J51" s="107">
        <v>933</v>
      </c>
      <c r="K51" s="107">
        <v>992</v>
      </c>
      <c r="L51" s="107">
        <v>1088</v>
      </c>
      <c r="M51" s="108">
        <v>1065</v>
      </c>
    </row>
    <row r="52" spans="2:13" ht="27.75" customHeight="1" x14ac:dyDescent="0.15">
      <c r="B52" s="1238"/>
      <c r="C52" s="1239"/>
      <c r="D52" s="105"/>
      <c r="E52" s="1242" t="s">
        <v>43</v>
      </c>
      <c r="F52" s="1242"/>
      <c r="G52" s="1242"/>
      <c r="H52" s="1243"/>
      <c r="I52" s="106">
        <v>4389</v>
      </c>
      <c r="J52" s="107">
        <v>4224</v>
      </c>
      <c r="K52" s="107">
        <v>4268</v>
      </c>
      <c r="L52" s="107">
        <v>4691</v>
      </c>
      <c r="M52" s="108">
        <v>4740</v>
      </c>
    </row>
    <row r="53" spans="2:13" ht="27.75" customHeight="1" thickBot="1" x14ac:dyDescent="0.2">
      <c r="B53" s="1249" t="s">
        <v>44</v>
      </c>
      <c r="C53" s="1250"/>
      <c r="D53" s="112"/>
      <c r="E53" s="1251" t="s">
        <v>45</v>
      </c>
      <c r="F53" s="1251"/>
      <c r="G53" s="1251"/>
      <c r="H53" s="1252"/>
      <c r="I53" s="113">
        <v>1011</v>
      </c>
      <c r="J53" s="114">
        <v>600</v>
      </c>
      <c r="K53" s="114">
        <v>386</v>
      </c>
      <c r="L53" s="114">
        <v>245</v>
      </c>
      <c r="M53" s="115">
        <v>393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9PNdvP+OWhycddTD2OndonColZp+LtEXZ2WaJRmMJSqPhhsrnto6svvCN8TnrtCWLJUim34atzwUIpM8tGdnQ==" saltValue="fV7nIHrWnws3KNebg2JT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61" t="s">
        <v>48</v>
      </c>
      <c r="D55" s="1261"/>
      <c r="E55" s="1262"/>
      <c r="F55" s="127">
        <v>743</v>
      </c>
      <c r="G55" s="127">
        <v>685</v>
      </c>
      <c r="H55" s="128">
        <v>608</v>
      </c>
    </row>
    <row r="56" spans="2:8" ht="52.5" customHeight="1" x14ac:dyDescent="0.15">
      <c r="B56" s="129"/>
      <c r="C56" s="1263" t="s">
        <v>49</v>
      </c>
      <c r="D56" s="1263"/>
      <c r="E56" s="1264"/>
      <c r="F56" s="130">
        <v>79</v>
      </c>
      <c r="G56" s="130">
        <v>79</v>
      </c>
      <c r="H56" s="131">
        <v>79</v>
      </c>
    </row>
    <row r="57" spans="2:8" ht="53.25" customHeight="1" x14ac:dyDescent="0.15">
      <c r="B57" s="129"/>
      <c r="C57" s="1265" t="s">
        <v>50</v>
      </c>
      <c r="D57" s="1265"/>
      <c r="E57" s="1266"/>
      <c r="F57" s="132">
        <v>707</v>
      </c>
      <c r="G57" s="132">
        <v>688</v>
      </c>
      <c r="H57" s="133">
        <v>696</v>
      </c>
    </row>
    <row r="58" spans="2:8" ht="45.75" customHeight="1" x14ac:dyDescent="0.15">
      <c r="B58" s="134"/>
      <c r="C58" s="1253" t="s">
        <v>589</v>
      </c>
      <c r="D58" s="1254"/>
      <c r="E58" s="1255"/>
      <c r="F58" s="135">
        <v>253</v>
      </c>
      <c r="G58" s="135">
        <v>254</v>
      </c>
      <c r="H58" s="136">
        <v>254</v>
      </c>
    </row>
    <row r="59" spans="2:8" ht="45.75" customHeight="1" x14ac:dyDescent="0.15">
      <c r="B59" s="134"/>
      <c r="C59" s="1253" t="s">
        <v>590</v>
      </c>
      <c r="D59" s="1254"/>
      <c r="E59" s="1255"/>
      <c r="F59" s="135">
        <v>231</v>
      </c>
      <c r="G59" s="135">
        <v>220</v>
      </c>
      <c r="H59" s="136">
        <v>216</v>
      </c>
    </row>
    <row r="60" spans="2:8" ht="45.75" customHeight="1" x14ac:dyDescent="0.15">
      <c r="B60" s="134"/>
      <c r="C60" s="1253" t="s">
        <v>591</v>
      </c>
      <c r="D60" s="1254"/>
      <c r="E60" s="1255"/>
      <c r="F60" s="135">
        <v>94</v>
      </c>
      <c r="G60" s="135">
        <v>94</v>
      </c>
      <c r="H60" s="136">
        <v>94</v>
      </c>
    </row>
    <row r="61" spans="2:8" ht="45.75" customHeight="1" x14ac:dyDescent="0.15">
      <c r="B61" s="134"/>
      <c r="C61" s="1253" t="s">
        <v>592</v>
      </c>
      <c r="D61" s="1254"/>
      <c r="E61" s="1255"/>
      <c r="F61" s="135">
        <v>89</v>
      </c>
      <c r="G61" s="135">
        <v>78</v>
      </c>
      <c r="H61" s="136">
        <v>88</v>
      </c>
    </row>
    <row r="62" spans="2:8" ht="45.75" customHeight="1" thickBot="1" x14ac:dyDescent="0.2">
      <c r="B62" s="137"/>
      <c r="C62" s="1256" t="s">
        <v>593</v>
      </c>
      <c r="D62" s="1257"/>
      <c r="E62" s="1258"/>
      <c r="F62" s="138">
        <v>30</v>
      </c>
      <c r="G62" s="138">
        <v>30</v>
      </c>
      <c r="H62" s="139">
        <v>30</v>
      </c>
    </row>
    <row r="63" spans="2:8" ht="52.5" customHeight="1" thickBot="1" x14ac:dyDescent="0.2">
      <c r="B63" s="140"/>
      <c r="C63" s="1259" t="s">
        <v>51</v>
      </c>
      <c r="D63" s="1259"/>
      <c r="E63" s="1260"/>
      <c r="F63" s="141">
        <v>1529</v>
      </c>
      <c r="G63" s="141">
        <v>1451</v>
      </c>
      <c r="H63" s="142">
        <v>1383</v>
      </c>
    </row>
    <row r="64" spans="2:8" ht="15" customHeight="1" x14ac:dyDescent="0.15"/>
    <row r="65" ht="0" hidden="1" customHeight="1" x14ac:dyDescent="0.15"/>
    <row r="66" ht="0" hidden="1" customHeight="1" x14ac:dyDescent="0.15"/>
  </sheetData>
  <sheetProtection algorithmName="SHA-512" hashValue="j8AKKH9mnBgeotKMAZhN2j7eu+DUyo3SQ2E6ym48eGwU0hUv3EcLZ8Lm1ro0Xem1m6UmBNs4GAB7oKEinP7fow==" saltValue="XZX0+Y9cQ0aEA5n9ASQ/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46179</v>
      </c>
      <c r="E3" s="161"/>
      <c r="F3" s="162">
        <v>119685</v>
      </c>
      <c r="G3" s="163"/>
      <c r="H3" s="164"/>
    </row>
    <row r="4" spans="1:8" x14ac:dyDescent="0.15">
      <c r="A4" s="165"/>
      <c r="B4" s="166"/>
      <c r="C4" s="167"/>
      <c r="D4" s="168">
        <v>32685</v>
      </c>
      <c r="E4" s="169"/>
      <c r="F4" s="170">
        <v>68464</v>
      </c>
      <c r="G4" s="171"/>
      <c r="H4" s="172"/>
    </row>
    <row r="5" spans="1:8" x14ac:dyDescent="0.15">
      <c r="A5" s="153" t="s">
        <v>544</v>
      </c>
      <c r="B5" s="158"/>
      <c r="C5" s="159"/>
      <c r="D5" s="160">
        <v>48447</v>
      </c>
      <c r="E5" s="161"/>
      <c r="F5" s="162">
        <v>75972</v>
      </c>
      <c r="G5" s="163"/>
      <c r="H5" s="164"/>
    </row>
    <row r="6" spans="1:8" x14ac:dyDescent="0.15">
      <c r="A6" s="165"/>
      <c r="B6" s="166"/>
      <c r="C6" s="167"/>
      <c r="D6" s="168">
        <v>23636</v>
      </c>
      <c r="E6" s="169"/>
      <c r="F6" s="170">
        <v>40712</v>
      </c>
      <c r="G6" s="171"/>
      <c r="H6" s="172"/>
    </row>
    <row r="7" spans="1:8" x14ac:dyDescent="0.15">
      <c r="A7" s="153" t="s">
        <v>545</v>
      </c>
      <c r="B7" s="158"/>
      <c r="C7" s="159"/>
      <c r="D7" s="160">
        <v>80892</v>
      </c>
      <c r="E7" s="161"/>
      <c r="F7" s="162">
        <v>79466</v>
      </c>
      <c r="G7" s="163"/>
      <c r="H7" s="164"/>
    </row>
    <row r="8" spans="1:8" x14ac:dyDescent="0.15">
      <c r="A8" s="165"/>
      <c r="B8" s="166"/>
      <c r="C8" s="167"/>
      <c r="D8" s="168">
        <v>29766</v>
      </c>
      <c r="E8" s="169"/>
      <c r="F8" s="170">
        <v>44645</v>
      </c>
      <c r="G8" s="171"/>
      <c r="H8" s="172"/>
    </row>
    <row r="9" spans="1:8" x14ac:dyDescent="0.15">
      <c r="A9" s="153" t="s">
        <v>546</v>
      </c>
      <c r="B9" s="158"/>
      <c r="C9" s="159"/>
      <c r="D9" s="160">
        <v>126317</v>
      </c>
      <c r="E9" s="161"/>
      <c r="F9" s="162">
        <v>90072</v>
      </c>
      <c r="G9" s="163"/>
      <c r="H9" s="164"/>
    </row>
    <row r="10" spans="1:8" x14ac:dyDescent="0.15">
      <c r="A10" s="165"/>
      <c r="B10" s="166"/>
      <c r="C10" s="167"/>
      <c r="D10" s="168">
        <v>60798</v>
      </c>
      <c r="E10" s="169"/>
      <c r="F10" s="170">
        <v>46083</v>
      </c>
      <c r="G10" s="171"/>
      <c r="H10" s="172"/>
    </row>
    <row r="11" spans="1:8" x14ac:dyDescent="0.15">
      <c r="A11" s="153" t="s">
        <v>547</v>
      </c>
      <c r="B11" s="158"/>
      <c r="C11" s="159"/>
      <c r="D11" s="160">
        <v>98396</v>
      </c>
      <c r="E11" s="161"/>
      <c r="F11" s="162">
        <v>88328</v>
      </c>
      <c r="G11" s="163"/>
      <c r="H11" s="164"/>
    </row>
    <row r="12" spans="1:8" x14ac:dyDescent="0.15">
      <c r="A12" s="165"/>
      <c r="B12" s="166"/>
      <c r="C12" s="173"/>
      <c r="D12" s="168">
        <v>56821</v>
      </c>
      <c r="E12" s="169"/>
      <c r="F12" s="170">
        <v>49013</v>
      </c>
      <c r="G12" s="171"/>
      <c r="H12" s="172"/>
    </row>
    <row r="13" spans="1:8" x14ac:dyDescent="0.15">
      <c r="A13" s="153"/>
      <c r="B13" s="158"/>
      <c r="C13" s="174"/>
      <c r="D13" s="175">
        <v>80046</v>
      </c>
      <c r="E13" s="176"/>
      <c r="F13" s="177">
        <v>90705</v>
      </c>
      <c r="G13" s="178"/>
      <c r="H13" s="164"/>
    </row>
    <row r="14" spans="1:8" x14ac:dyDescent="0.15">
      <c r="A14" s="165"/>
      <c r="B14" s="166"/>
      <c r="C14" s="167"/>
      <c r="D14" s="168">
        <v>40741</v>
      </c>
      <c r="E14" s="169"/>
      <c r="F14" s="170">
        <v>49783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8.09</v>
      </c>
      <c r="C19" s="179">
        <f>ROUND(VALUE(SUBSTITUTE(実質収支比率等に係る経年分析!G$48,"▲","-")),2)</f>
        <v>4.67</v>
      </c>
      <c r="D19" s="179">
        <f>ROUND(VALUE(SUBSTITUTE(実質収支比率等に係る経年分析!H$48,"▲","-")),2)</f>
        <v>6.48</v>
      </c>
      <c r="E19" s="179">
        <f>ROUND(VALUE(SUBSTITUTE(実質収支比率等に係る経年分析!I$48,"▲","-")),2)</f>
        <v>5.2</v>
      </c>
      <c r="F19" s="179">
        <f>ROUND(VALUE(SUBSTITUTE(実質収支比率等に係る経年分析!J$48,"▲","-")),2)</f>
        <v>6.14</v>
      </c>
    </row>
    <row r="20" spans="1:11" x14ac:dyDescent="0.15">
      <c r="A20" s="179" t="s">
        <v>55</v>
      </c>
      <c r="B20" s="179">
        <f>ROUND(VALUE(SUBSTITUTE(実質収支比率等に係る経年分析!F$47,"▲","-")),2)</f>
        <v>22.83</v>
      </c>
      <c r="C20" s="179">
        <f>ROUND(VALUE(SUBSTITUTE(実質収支比率等に係る経年分析!G$47,"▲","-")),2)</f>
        <v>27.6</v>
      </c>
      <c r="D20" s="179">
        <f>ROUND(VALUE(SUBSTITUTE(実質収支比率等に係る経年分析!H$47,"▲","-")),2)</f>
        <v>23.11</v>
      </c>
      <c r="E20" s="179">
        <f>ROUND(VALUE(SUBSTITUTE(実質収支比率等に係る経年分析!I$47,"▲","-")),2)</f>
        <v>20.95</v>
      </c>
      <c r="F20" s="179">
        <f>ROUND(VALUE(SUBSTITUTE(実質収支比率等に係る経年分析!J$47,"▲","-")),2)</f>
        <v>18.34</v>
      </c>
    </row>
    <row r="21" spans="1:11" x14ac:dyDescent="0.15">
      <c r="A21" s="179" t="s">
        <v>56</v>
      </c>
      <c r="B21" s="179">
        <f>IF(ISNUMBER(VALUE(SUBSTITUTE(実質収支比率等に係る経年分析!F$49,"▲","-"))),ROUND(VALUE(SUBSTITUTE(実質収支比率等に係る経年分析!F$49,"▲","-")),2),NA())</f>
        <v>-1.68</v>
      </c>
      <c r="C21" s="179">
        <f>IF(ISNUMBER(VALUE(SUBSTITUTE(実質収支比率等に係る経年分析!G$49,"▲","-"))),ROUND(VALUE(SUBSTITUTE(実質収支比率等に係る経年分析!G$49,"▲","-")),2),NA())</f>
        <v>1.99</v>
      </c>
      <c r="D21" s="179">
        <f>IF(ISNUMBER(VALUE(SUBSTITUTE(実質収支比率等に係る経年分析!H$49,"▲","-"))),ROUND(VALUE(SUBSTITUTE(実質収支比率等に係る経年分析!H$49,"▲","-")),2),NA())</f>
        <v>-2.96</v>
      </c>
      <c r="E21" s="179">
        <f>IF(ISNUMBER(VALUE(SUBSTITUTE(実質収支比率等に係る経年分析!I$49,"▲","-"))),ROUND(VALUE(SUBSTITUTE(実質収支比率等に係る経年分析!I$49,"▲","-")),2),NA())</f>
        <v>-2.95</v>
      </c>
      <c r="F21" s="179">
        <f>IF(ISNUMBER(VALUE(SUBSTITUTE(実質収支比率等に係る経年分析!J$49,"▲","-"))),ROUND(VALUE(SUBSTITUTE(実質収支比率等に係る経年分析!J$49,"▲","-")),2),NA())</f>
        <v>-1.31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15">
      <c r="A33" s="180" t="str">
        <f>IF(連結実質赤字比率に係る赤字・黒字の構成分析!C$37="",NA(),連結実質赤字比率に係る赤字・黒字の構成分析!C$37)</f>
        <v>国民健康保険特別会計診療施設勘定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0.22</v>
      </c>
    </row>
    <row r="34" spans="1:16" x14ac:dyDescent="0.15">
      <c r="A34" s="180" t="str">
        <f>IF(連結実質赤字比率に係る赤字・黒字の構成分析!C$36="",NA(),連結実質赤字比率に係る赤字・黒字の構成分析!C$36)</f>
        <v>公共下水道特別会計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0.14000000000000001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1.79</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2.08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4.67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6.47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560</v>
      </c>
      <c r="E42" s="181"/>
      <c r="F42" s="181"/>
      <c r="G42" s="181">
        <f>'実質公債費比率（分子）の構造'!L$52</f>
        <v>549</v>
      </c>
      <c r="H42" s="181"/>
      <c r="I42" s="181"/>
      <c r="J42" s="181">
        <f>'実質公債費比率（分子）の構造'!M$52</f>
        <v>506</v>
      </c>
      <c r="K42" s="181"/>
      <c r="L42" s="181"/>
      <c r="M42" s="181">
        <f>'実質公債費比率（分子）の構造'!N$52</f>
        <v>524</v>
      </c>
      <c r="N42" s="181"/>
      <c r="O42" s="181"/>
      <c r="P42" s="181">
        <f>'実質公債費比率（分子）の構造'!O$52</f>
        <v>521</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23</v>
      </c>
      <c r="C44" s="181"/>
      <c r="D44" s="181"/>
      <c r="E44" s="181">
        <f>'実質公債費比率（分子）の構造'!L$50</f>
        <v>23</v>
      </c>
      <c r="F44" s="181"/>
      <c r="G44" s="181"/>
      <c r="H44" s="181">
        <f>'実質公債費比率（分子）の構造'!M$50</f>
        <v>25</v>
      </c>
      <c r="I44" s="181"/>
      <c r="J44" s="181"/>
      <c r="K44" s="181">
        <f>'実質公債費比率（分子）の構造'!N$50</f>
        <v>38</v>
      </c>
      <c r="L44" s="181"/>
      <c r="M44" s="181"/>
      <c r="N44" s="181">
        <f>'実質公債費比率（分子）の構造'!O$50</f>
        <v>39</v>
      </c>
      <c r="O44" s="181"/>
      <c r="P44" s="181"/>
    </row>
    <row r="45" spans="1:16" x14ac:dyDescent="0.15">
      <c r="A45" s="181" t="s">
        <v>66</v>
      </c>
      <c r="B45" s="181">
        <f>'実質公債費比率（分子）の構造'!K$49</f>
        <v>23</v>
      </c>
      <c r="C45" s="181"/>
      <c r="D45" s="181"/>
      <c r="E45" s="181">
        <f>'実質公債費比率（分子）の構造'!L$49</f>
        <v>28</v>
      </c>
      <c r="F45" s="181"/>
      <c r="G45" s="181"/>
      <c r="H45" s="181">
        <f>'実質公債費比率（分子）の構造'!M$49</f>
        <v>27</v>
      </c>
      <c r="I45" s="181"/>
      <c r="J45" s="181"/>
      <c r="K45" s="181">
        <f>'実質公債費比率（分子）の構造'!N$49</f>
        <v>27</v>
      </c>
      <c r="L45" s="181"/>
      <c r="M45" s="181"/>
      <c r="N45" s="181">
        <f>'実質公債費比率（分子）の構造'!O$49</f>
        <v>22</v>
      </c>
      <c r="O45" s="181"/>
      <c r="P45" s="181"/>
    </row>
    <row r="46" spans="1:16" x14ac:dyDescent="0.15">
      <c r="A46" s="181" t="s">
        <v>67</v>
      </c>
      <c r="B46" s="181">
        <f>'実質公債費比率（分子）の構造'!K$48</f>
        <v>137</v>
      </c>
      <c r="C46" s="181"/>
      <c r="D46" s="181"/>
      <c r="E46" s="181">
        <f>'実質公債費比率（分子）の構造'!L$48</f>
        <v>125</v>
      </c>
      <c r="F46" s="181"/>
      <c r="G46" s="181"/>
      <c r="H46" s="181">
        <f>'実質公債費比率（分子）の構造'!M$48</f>
        <v>122</v>
      </c>
      <c r="I46" s="181"/>
      <c r="J46" s="181"/>
      <c r="K46" s="181">
        <f>'実質公債費比率（分子）の構造'!N$48</f>
        <v>131</v>
      </c>
      <c r="L46" s="181"/>
      <c r="M46" s="181"/>
      <c r="N46" s="181">
        <f>'実質公債費比率（分子）の構造'!O$48</f>
        <v>102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634</v>
      </c>
      <c r="C49" s="181"/>
      <c r="D49" s="181"/>
      <c r="E49" s="181">
        <f>'実質公債費比率（分子）の構造'!L$45</f>
        <v>614</v>
      </c>
      <c r="F49" s="181"/>
      <c r="G49" s="181"/>
      <c r="H49" s="181">
        <f>'実質公債費比率（分子）の構造'!M$45</f>
        <v>593</v>
      </c>
      <c r="I49" s="181"/>
      <c r="J49" s="181"/>
      <c r="K49" s="181">
        <f>'実質公債費比率（分子）の構造'!N$45</f>
        <v>591</v>
      </c>
      <c r="L49" s="181"/>
      <c r="M49" s="181"/>
      <c r="N49" s="181">
        <f>'実質公債費比率（分子）の構造'!O$45</f>
        <v>592</v>
      </c>
      <c r="O49" s="181"/>
      <c r="P49" s="181"/>
    </row>
    <row r="50" spans="1:16" x14ac:dyDescent="0.15">
      <c r="A50" s="181" t="s">
        <v>71</v>
      </c>
      <c r="B50" s="181" t="e">
        <f>NA()</f>
        <v>#N/A</v>
      </c>
      <c r="C50" s="181">
        <f>IF(ISNUMBER('実質公債費比率（分子）の構造'!K$53),'実質公債費比率（分子）の構造'!K$53,NA())</f>
        <v>257</v>
      </c>
      <c r="D50" s="181" t="e">
        <f>NA()</f>
        <v>#N/A</v>
      </c>
      <c r="E50" s="181" t="e">
        <f>NA()</f>
        <v>#N/A</v>
      </c>
      <c r="F50" s="181">
        <f>IF(ISNUMBER('実質公債費比率（分子）の構造'!L$53),'実質公債費比率（分子）の構造'!L$53,NA())</f>
        <v>241</v>
      </c>
      <c r="G50" s="181" t="e">
        <f>NA()</f>
        <v>#N/A</v>
      </c>
      <c r="H50" s="181" t="e">
        <f>NA()</f>
        <v>#N/A</v>
      </c>
      <c r="I50" s="181">
        <f>IF(ISNUMBER('実質公債費比率（分子）の構造'!M$53),'実質公債費比率（分子）の構造'!M$53,NA())</f>
        <v>261</v>
      </c>
      <c r="J50" s="181" t="e">
        <f>NA()</f>
        <v>#N/A</v>
      </c>
      <c r="K50" s="181" t="e">
        <f>NA()</f>
        <v>#N/A</v>
      </c>
      <c r="L50" s="181">
        <f>IF(ISNUMBER('実質公債費比率（分子）の構造'!N$53),'実質公債費比率（分子）の構造'!N$53,NA())</f>
        <v>263</v>
      </c>
      <c r="M50" s="181" t="e">
        <f>NA()</f>
        <v>#N/A</v>
      </c>
      <c r="N50" s="181" t="e">
        <f>NA()</f>
        <v>#N/A</v>
      </c>
      <c r="O50" s="181">
        <f>IF(ISNUMBER('実質公債費比率（分子）の構造'!O$53),'実質公債費比率（分子）の構造'!O$53,NA())</f>
        <v>234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4389</v>
      </c>
      <c r="E56" s="180"/>
      <c r="F56" s="180"/>
      <c r="G56" s="180">
        <f>'将来負担比率（分子）の構造'!J$52</f>
        <v>4224</v>
      </c>
      <c r="H56" s="180"/>
      <c r="I56" s="180"/>
      <c r="J56" s="180">
        <f>'将来負担比率（分子）の構造'!K$52</f>
        <v>4268</v>
      </c>
      <c r="K56" s="180"/>
      <c r="L56" s="180"/>
      <c r="M56" s="180">
        <f>'将来負担比率（分子）の構造'!L$52</f>
        <v>4691</v>
      </c>
      <c r="N56" s="180"/>
      <c r="O56" s="180"/>
      <c r="P56" s="180">
        <f>'将来負担比率（分子）の構造'!M$52</f>
        <v>4740</v>
      </c>
    </row>
    <row r="57" spans="1:16" x14ac:dyDescent="0.15">
      <c r="A57" s="180" t="s">
        <v>42</v>
      </c>
      <c r="B57" s="180"/>
      <c r="C57" s="180"/>
      <c r="D57" s="180">
        <f>'将来負担比率（分子）の構造'!I$51</f>
        <v>977</v>
      </c>
      <c r="E57" s="180"/>
      <c r="F57" s="180"/>
      <c r="G57" s="180">
        <f>'将来負担比率（分子）の構造'!J$51</f>
        <v>933</v>
      </c>
      <c r="H57" s="180"/>
      <c r="I57" s="180"/>
      <c r="J57" s="180">
        <f>'将来負担比率（分子）の構造'!K$51</f>
        <v>992</v>
      </c>
      <c r="K57" s="180"/>
      <c r="L57" s="180"/>
      <c r="M57" s="180">
        <f>'将来負担比率（分子）の構造'!L$51</f>
        <v>1088</v>
      </c>
      <c r="N57" s="180"/>
      <c r="O57" s="180"/>
      <c r="P57" s="180">
        <f>'将来負担比率（分子）の構造'!M$51</f>
        <v>1065</v>
      </c>
    </row>
    <row r="58" spans="1:16" x14ac:dyDescent="0.15">
      <c r="A58" s="180" t="s">
        <v>41</v>
      </c>
      <c r="B58" s="180"/>
      <c r="C58" s="180"/>
      <c r="D58" s="180">
        <f>'将来負担比率（分子）の構造'!I$50</f>
        <v>1432</v>
      </c>
      <c r="E58" s="180"/>
      <c r="F58" s="180"/>
      <c r="G58" s="180">
        <f>'将来負担比率（分子）の構造'!J$50</f>
        <v>1639</v>
      </c>
      <c r="H58" s="180"/>
      <c r="I58" s="180"/>
      <c r="J58" s="180">
        <f>'将来負担比率（分子）の構造'!K$50</f>
        <v>1529</v>
      </c>
      <c r="K58" s="180"/>
      <c r="L58" s="180"/>
      <c r="M58" s="180">
        <f>'将来負担比率（分子）の構造'!L$50</f>
        <v>1451</v>
      </c>
      <c r="N58" s="180"/>
      <c r="O58" s="180"/>
      <c r="P58" s="180">
        <f>'将来負担比率（分子）の構造'!M$50</f>
        <v>1383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36</v>
      </c>
      <c r="C61" s="180"/>
      <c r="D61" s="180"/>
      <c r="E61" s="180">
        <f>'将来負担比率（分子）の構造'!J$46</f>
        <v>9</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542</v>
      </c>
      <c r="C62" s="180"/>
      <c r="D62" s="180"/>
      <c r="E62" s="180">
        <f>'将来負担比率（分子）の構造'!J$45</f>
        <v>476</v>
      </c>
      <c r="F62" s="180"/>
      <c r="G62" s="180"/>
      <c r="H62" s="180">
        <f>'将来負担比率（分子）の構造'!K$45</f>
        <v>454</v>
      </c>
      <c r="I62" s="180"/>
      <c r="J62" s="180"/>
      <c r="K62" s="180">
        <f>'将来負担比率（分子）の構造'!L$45</f>
        <v>424</v>
      </c>
      <c r="L62" s="180"/>
      <c r="M62" s="180"/>
      <c r="N62" s="180">
        <f>'将来負担比率（分子）の構造'!M$45</f>
        <v>397</v>
      </c>
      <c r="O62" s="180"/>
      <c r="P62" s="180"/>
    </row>
    <row r="63" spans="1:16" x14ac:dyDescent="0.15">
      <c r="A63" s="180" t="s">
        <v>34</v>
      </c>
      <c r="B63" s="180">
        <f>'将来負担比率（分子）の構造'!I$44</f>
        <v>182</v>
      </c>
      <c r="C63" s="180"/>
      <c r="D63" s="180"/>
      <c r="E63" s="180">
        <f>'将来負担比率（分子）の構造'!J$44</f>
        <v>263</v>
      </c>
      <c r="F63" s="180"/>
      <c r="G63" s="180"/>
      <c r="H63" s="180">
        <f>'将来負担比率（分子）の構造'!K$44</f>
        <v>234</v>
      </c>
      <c r="I63" s="180"/>
      <c r="J63" s="180"/>
      <c r="K63" s="180">
        <f>'将来負担比率（分子）の構造'!L$44</f>
        <v>206</v>
      </c>
      <c r="L63" s="180"/>
      <c r="M63" s="180"/>
      <c r="N63" s="180">
        <f>'将来負担比率（分子）の構造'!M$44</f>
        <v>197</v>
      </c>
      <c r="O63" s="180"/>
      <c r="P63" s="180"/>
    </row>
    <row r="64" spans="1:16" x14ac:dyDescent="0.15">
      <c r="A64" s="180" t="s">
        <v>33</v>
      </c>
      <c r="B64" s="180">
        <f>'将来負担比率（分子）の構造'!I$43</f>
        <v>1582</v>
      </c>
      <c r="C64" s="180"/>
      <c r="D64" s="180"/>
      <c r="E64" s="180">
        <f>'将来負担比率（分子）の構造'!J$43</f>
        <v>1423</v>
      </c>
      <c r="F64" s="180"/>
      <c r="G64" s="180"/>
      <c r="H64" s="180">
        <f>'将来負担比率（分子）の構造'!K$43</f>
        <v>1270</v>
      </c>
      <c r="I64" s="180"/>
      <c r="J64" s="180"/>
      <c r="K64" s="180">
        <f>'将来負担比率（分子）の構造'!L$43</f>
        <v>1216</v>
      </c>
      <c r="L64" s="180"/>
      <c r="M64" s="180"/>
      <c r="N64" s="180">
        <f>'将来負担比率（分子）の構造'!M$43</f>
        <v>1178</v>
      </c>
      <c r="O64" s="180"/>
      <c r="P64" s="180"/>
    </row>
    <row r="65" spans="1:16" x14ac:dyDescent="0.15">
      <c r="A65" s="180" t="s">
        <v>32</v>
      </c>
      <c r="B65" s="180">
        <f>'将来負担比率（分子）の構造'!I$42</f>
        <v>439</v>
      </c>
      <c r="C65" s="180"/>
      <c r="D65" s="180"/>
      <c r="E65" s="180">
        <f>'将来負担比率（分子）の構造'!J$42</f>
        <v>409</v>
      </c>
      <c r="F65" s="180"/>
      <c r="G65" s="180"/>
      <c r="H65" s="180">
        <f>'将来負担比率（分子）の構造'!K$42</f>
        <v>424</v>
      </c>
      <c r="I65" s="180"/>
      <c r="J65" s="180"/>
      <c r="K65" s="180">
        <f>'将来負担比率（分子）の構造'!L$42</f>
        <v>379</v>
      </c>
      <c r="L65" s="180"/>
      <c r="M65" s="180"/>
      <c r="N65" s="180">
        <f>'将来負担比率（分子）の構造'!M$42</f>
        <v>327</v>
      </c>
      <c r="O65" s="180"/>
      <c r="P65" s="180"/>
    </row>
    <row r="66" spans="1:16" x14ac:dyDescent="0.15">
      <c r="A66" s="180" t="s">
        <v>31</v>
      </c>
      <c r="B66" s="180">
        <f>'将来負担比率（分子）の構造'!I$41</f>
        <v>5027</v>
      </c>
      <c r="C66" s="180"/>
      <c r="D66" s="180"/>
      <c r="E66" s="180">
        <f>'将来負担比率（分子）の構造'!J$41</f>
        <v>4816</v>
      </c>
      <c r="F66" s="180"/>
      <c r="G66" s="180"/>
      <c r="H66" s="180">
        <f>'将来負担比率（分子）の構造'!K$41</f>
        <v>4793</v>
      </c>
      <c r="I66" s="180"/>
      <c r="J66" s="180"/>
      <c r="K66" s="180">
        <f>'将来負担比率（分子）の構造'!L$41</f>
        <v>5250</v>
      </c>
      <c r="L66" s="180"/>
      <c r="M66" s="180"/>
      <c r="N66" s="180">
        <f>'将来負担比率（分子）の構造'!M$41</f>
        <v>5483</v>
      </c>
      <c r="O66" s="180"/>
      <c r="P66" s="180"/>
    </row>
    <row r="67" spans="1:16" x14ac:dyDescent="0.15">
      <c r="A67" s="180" t="s">
        <v>75</v>
      </c>
      <c r="B67" s="180" t="e">
        <f>NA()</f>
        <v>#N/A</v>
      </c>
      <c r="C67" s="180">
        <f>IF(ISNUMBER('将来負担比率（分子）の構造'!I$53), IF('将来負担比率（分子）の構造'!I$53 &lt; 0, 0, '将来負担比率（分子）の構造'!I$53), NA())</f>
        <v>1011</v>
      </c>
      <c r="D67" s="180" t="e">
        <f>NA()</f>
        <v>#N/A</v>
      </c>
      <c r="E67" s="180" t="e">
        <f>NA()</f>
        <v>#N/A</v>
      </c>
      <c r="F67" s="180">
        <f>IF(ISNUMBER('将来負担比率（分子）の構造'!J$53), IF('将来負担比率（分子）の構造'!J$53 &lt; 0, 0, '将来負担比率（分子）の構造'!J$53), NA())</f>
        <v>600</v>
      </c>
      <c r="G67" s="180" t="e">
        <f>NA()</f>
        <v>#N/A</v>
      </c>
      <c r="H67" s="180" t="e">
        <f>NA()</f>
        <v>#N/A</v>
      </c>
      <c r="I67" s="180">
        <f>IF(ISNUMBER('将来負担比率（分子）の構造'!K$53), IF('将来負担比率（分子）の構造'!K$53 &lt; 0, 0, '将来負担比率（分子）の構造'!K$53), NA())</f>
        <v>386</v>
      </c>
      <c r="J67" s="180" t="e">
        <f>NA()</f>
        <v>#N/A</v>
      </c>
      <c r="K67" s="180" t="e">
        <f>NA()</f>
        <v>#N/A</v>
      </c>
      <c r="L67" s="180">
        <f>IF(ISNUMBER('将来負担比率（分子）の構造'!L$53), IF('将来負担比率（分子）の構造'!L$53 &lt; 0, 0, '将来負担比率（分子）の構造'!L$53), NA())</f>
        <v>245</v>
      </c>
      <c r="M67" s="180" t="e">
        <f>NA()</f>
        <v>#N/A</v>
      </c>
      <c r="N67" s="180" t="e">
        <f>NA()</f>
        <v>#N/A</v>
      </c>
      <c r="O67" s="180">
        <f>IF(ISNUMBER('将来負担比率（分子）の構造'!M$53), IF('将来負担比率（分子）の構造'!M$53 &lt; 0, 0, '将来負担比率（分子）の構造'!M$53), NA())</f>
        <v>393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743</v>
      </c>
      <c r="C72" s="184">
        <f>基金残高に係る経年分析!G55</f>
        <v>685</v>
      </c>
      <c r="D72" s="184">
        <f>基金残高に係る経年分析!H55</f>
        <v>608</v>
      </c>
    </row>
    <row r="73" spans="1:16" x14ac:dyDescent="0.15">
      <c r="A73" s="183" t="s">
        <v>78</v>
      </c>
      <c r="B73" s="184">
        <f>基金残高に係る経年分析!F56</f>
        <v>79</v>
      </c>
      <c r="C73" s="184">
        <f>基金残高に係る経年分析!G56</f>
        <v>79</v>
      </c>
      <c r="D73" s="184">
        <f>基金残高に係る経年分析!H56</f>
        <v>79</v>
      </c>
    </row>
    <row r="74" spans="1:16" x14ac:dyDescent="0.15">
      <c r="A74" s="183" t="s">
        <v>79</v>
      </c>
      <c r="B74" s="184">
        <f>基金残高に係る経年分析!F57</f>
        <v>707</v>
      </c>
      <c r="C74" s="184">
        <f>基金残高に係る経年分析!G57</f>
        <v>688</v>
      </c>
      <c r="D74" s="184">
        <f>基金残高に係る経年分析!H57</f>
        <v>696</v>
      </c>
    </row>
  </sheetData>
  <sheetProtection algorithmName="SHA-512" hashValue="wD5yR/4qFLBP85AVF5KpKB0KxbLROeeCWjMjTTRvRU6IIgY2cHJXmE8gfwoescOBxnEqc6VSA6JvsS1WXH3rSg==" saltValue="VD91iGKS1ITpkNtc/RTq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1181455</v>
      </c>
      <c r="S5" s="631"/>
      <c r="T5" s="631"/>
      <c r="U5" s="631"/>
      <c r="V5" s="631"/>
      <c r="W5" s="631"/>
      <c r="X5" s="631"/>
      <c r="Y5" s="632"/>
      <c r="Z5" s="633">
        <v>17.899999999999999</v>
      </c>
      <c r="AA5" s="633"/>
      <c r="AB5" s="633"/>
      <c r="AC5" s="633"/>
      <c r="AD5" s="634">
        <v>1116973</v>
      </c>
      <c r="AE5" s="634"/>
      <c r="AF5" s="634"/>
      <c r="AG5" s="634"/>
      <c r="AH5" s="634"/>
      <c r="AI5" s="634"/>
      <c r="AJ5" s="634"/>
      <c r="AK5" s="634"/>
      <c r="AL5" s="635">
        <v>34.9</v>
      </c>
      <c r="AM5" s="636"/>
      <c r="AN5" s="636"/>
      <c r="AO5" s="637"/>
      <c r="AP5" s="627" t="s">
        <v>226</v>
      </c>
      <c r="AQ5" s="628"/>
      <c r="AR5" s="628"/>
      <c r="AS5" s="628"/>
      <c r="AT5" s="628"/>
      <c r="AU5" s="628"/>
      <c r="AV5" s="628"/>
      <c r="AW5" s="628"/>
      <c r="AX5" s="628"/>
      <c r="AY5" s="628"/>
      <c r="AZ5" s="628"/>
      <c r="BA5" s="628"/>
      <c r="BB5" s="628"/>
      <c r="BC5" s="628"/>
      <c r="BD5" s="628"/>
      <c r="BE5" s="628"/>
      <c r="BF5" s="629"/>
      <c r="BG5" s="641">
        <v>1100081</v>
      </c>
      <c r="BH5" s="642"/>
      <c r="BI5" s="642"/>
      <c r="BJ5" s="642"/>
      <c r="BK5" s="642"/>
      <c r="BL5" s="642"/>
      <c r="BM5" s="642"/>
      <c r="BN5" s="643"/>
      <c r="BO5" s="644">
        <v>93.1</v>
      </c>
      <c r="BP5" s="644"/>
      <c r="BQ5" s="644"/>
      <c r="BR5" s="644"/>
      <c r="BS5" s="645">
        <v>9147</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115427</v>
      </c>
      <c r="S6" s="642"/>
      <c r="T6" s="642"/>
      <c r="U6" s="642"/>
      <c r="V6" s="642"/>
      <c r="W6" s="642"/>
      <c r="X6" s="642"/>
      <c r="Y6" s="643"/>
      <c r="Z6" s="644">
        <v>1.7</v>
      </c>
      <c r="AA6" s="644"/>
      <c r="AB6" s="644"/>
      <c r="AC6" s="644"/>
      <c r="AD6" s="645">
        <v>115427</v>
      </c>
      <c r="AE6" s="645"/>
      <c r="AF6" s="645"/>
      <c r="AG6" s="645"/>
      <c r="AH6" s="645"/>
      <c r="AI6" s="645"/>
      <c r="AJ6" s="645"/>
      <c r="AK6" s="645"/>
      <c r="AL6" s="646">
        <v>3.6</v>
      </c>
      <c r="AM6" s="647"/>
      <c r="AN6" s="647"/>
      <c r="AO6" s="648"/>
      <c r="AP6" s="638" t="s">
        <v>231</v>
      </c>
      <c r="AQ6" s="639"/>
      <c r="AR6" s="639"/>
      <c r="AS6" s="639"/>
      <c r="AT6" s="639"/>
      <c r="AU6" s="639"/>
      <c r="AV6" s="639"/>
      <c r="AW6" s="639"/>
      <c r="AX6" s="639"/>
      <c r="AY6" s="639"/>
      <c r="AZ6" s="639"/>
      <c r="BA6" s="639"/>
      <c r="BB6" s="639"/>
      <c r="BC6" s="639"/>
      <c r="BD6" s="639"/>
      <c r="BE6" s="639"/>
      <c r="BF6" s="640"/>
      <c r="BG6" s="641">
        <v>1100081</v>
      </c>
      <c r="BH6" s="642"/>
      <c r="BI6" s="642"/>
      <c r="BJ6" s="642"/>
      <c r="BK6" s="642"/>
      <c r="BL6" s="642"/>
      <c r="BM6" s="642"/>
      <c r="BN6" s="643"/>
      <c r="BO6" s="644">
        <v>93.1</v>
      </c>
      <c r="BP6" s="644"/>
      <c r="BQ6" s="644"/>
      <c r="BR6" s="644"/>
      <c r="BS6" s="645">
        <v>9147</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68346</v>
      </c>
      <c r="CS6" s="642"/>
      <c r="CT6" s="642"/>
      <c r="CU6" s="642"/>
      <c r="CV6" s="642"/>
      <c r="CW6" s="642"/>
      <c r="CX6" s="642"/>
      <c r="CY6" s="643"/>
      <c r="CZ6" s="635">
        <v>1.1000000000000001</v>
      </c>
      <c r="DA6" s="636"/>
      <c r="DB6" s="636"/>
      <c r="DC6" s="655"/>
      <c r="DD6" s="650" t="s">
        <v>128</v>
      </c>
      <c r="DE6" s="642"/>
      <c r="DF6" s="642"/>
      <c r="DG6" s="642"/>
      <c r="DH6" s="642"/>
      <c r="DI6" s="642"/>
      <c r="DJ6" s="642"/>
      <c r="DK6" s="642"/>
      <c r="DL6" s="642"/>
      <c r="DM6" s="642"/>
      <c r="DN6" s="642"/>
      <c r="DO6" s="642"/>
      <c r="DP6" s="643"/>
      <c r="DQ6" s="650">
        <v>68346</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1673</v>
      </c>
      <c r="S7" s="642"/>
      <c r="T7" s="642"/>
      <c r="U7" s="642"/>
      <c r="V7" s="642"/>
      <c r="W7" s="642"/>
      <c r="X7" s="642"/>
      <c r="Y7" s="643"/>
      <c r="Z7" s="644">
        <v>0</v>
      </c>
      <c r="AA7" s="644"/>
      <c r="AB7" s="644"/>
      <c r="AC7" s="644"/>
      <c r="AD7" s="645">
        <v>1673</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522689</v>
      </c>
      <c r="BH7" s="642"/>
      <c r="BI7" s="642"/>
      <c r="BJ7" s="642"/>
      <c r="BK7" s="642"/>
      <c r="BL7" s="642"/>
      <c r="BM7" s="642"/>
      <c r="BN7" s="643"/>
      <c r="BO7" s="644">
        <v>44.2</v>
      </c>
      <c r="BP7" s="644"/>
      <c r="BQ7" s="644"/>
      <c r="BR7" s="644"/>
      <c r="BS7" s="645">
        <v>9147</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1176852</v>
      </c>
      <c r="CS7" s="642"/>
      <c r="CT7" s="642"/>
      <c r="CU7" s="642"/>
      <c r="CV7" s="642"/>
      <c r="CW7" s="642"/>
      <c r="CX7" s="642"/>
      <c r="CY7" s="643"/>
      <c r="CZ7" s="644">
        <v>18.5</v>
      </c>
      <c r="DA7" s="644"/>
      <c r="DB7" s="644"/>
      <c r="DC7" s="644"/>
      <c r="DD7" s="650">
        <v>302882</v>
      </c>
      <c r="DE7" s="642"/>
      <c r="DF7" s="642"/>
      <c r="DG7" s="642"/>
      <c r="DH7" s="642"/>
      <c r="DI7" s="642"/>
      <c r="DJ7" s="642"/>
      <c r="DK7" s="642"/>
      <c r="DL7" s="642"/>
      <c r="DM7" s="642"/>
      <c r="DN7" s="642"/>
      <c r="DO7" s="642"/>
      <c r="DP7" s="643"/>
      <c r="DQ7" s="650">
        <v>594065</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2263</v>
      </c>
      <c r="S8" s="642"/>
      <c r="T8" s="642"/>
      <c r="U8" s="642"/>
      <c r="V8" s="642"/>
      <c r="W8" s="642"/>
      <c r="X8" s="642"/>
      <c r="Y8" s="643"/>
      <c r="Z8" s="644">
        <v>0</v>
      </c>
      <c r="AA8" s="644"/>
      <c r="AB8" s="644"/>
      <c r="AC8" s="644"/>
      <c r="AD8" s="645">
        <v>2263</v>
      </c>
      <c r="AE8" s="645"/>
      <c r="AF8" s="645"/>
      <c r="AG8" s="645"/>
      <c r="AH8" s="645"/>
      <c r="AI8" s="645"/>
      <c r="AJ8" s="645"/>
      <c r="AK8" s="645"/>
      <c r="AL8" s="646">
        <v>0.1</v>
      </c>
      <c r="AM8" s="647"/>
      <c r="AN8" s="647"/>
      <c r="AO8" s="648"/>
      <c r="AP8" s="638" t="s">
        <v>237</v>
      </c>
      <c r="AQ8" s="639"/>
      <c r="AR8" s="639"/>
      <c r="AS8" s="639"/>
      <c r="AT8" s="639"/>
      <c r="AU8" s="639"/>
      <c r="AV8" s="639"/>
      <c r="AW8" s="639"/>
      <c r="AX8" s="639"/>
      <c r="AY8" s="639"/>
      <c r="AZ8" s="639"/>
      <c r="BA8" s="639"/>
      <c r="BB8" s="639"/>
      <c r="BC8" s="639"/>
      <c r="BD8" s="639"/>
      <c r="BE8" s="639"/>
      <c r="BF8" s="640"/>
      <c r="BG8" s="641">
        <v>15174</v>
      </c>
      <c r="BH8" s="642"/>
      <c r="BI8" s="642"/>
      <c r="BJ8" s="642"/>
      <c r="BK8" s="642"/>
      <c r="BL8" s="642"/>
      <c r="BM8" s="642"/>
      <c r="BN8" s="643"/>
      <c r="BO8" s="644">
        <v>1.3</v>
      </c>
      <c r="BP8" s="644"/>
      <c r="BQ8" s="644"/>
      <c r="BR8" s="644"/>
      <c r="BS8" s="650" t="s">
        <v>128</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1518672</v>
      </c>
      <c r="CS8" s="642"/>
      <c r="CT8" s="642"/>
      <c r="CU8" s="642"/>
      <c r="CV8" s="642"/>
      <c r="CW8" s="642"/>
      <c r="CX8" s="642"/>
      <c r="CY8" s="643"/>
      <c r="CZ8" s="644">
        <v>23.8</v>
      </c>
      <c r="DA8" s="644"/>
      <c r="DB8" s="644"/>
      <c r="DC8" s="644"/>
      <c r="DD8" s="650">
        <v>16884</v>
      </c>
      <c r="DE8" s="642"/>
      <c r="DF8" s="642"/>
      <c r="DG8" s="642"/>
      <c r="DH8" s="642"/>
      <c r="DI8" s="642"/>
      <c r="DJ8" s="642"/>
      <c r="DK8" s="642"/>
      <c r="DL8" s="642"/>
      <c r="DM8" s="642"/>
      <c r="DN8" s="642"/>
      <c r="DO8" s="642"/>
      <c r="DP8" s="643"/>
      <c r="DQ8" s="650">
        <v>788688</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1963</v>
      </c>
      <c r="S9" s="642"/>
      <c r="T9" s="642"/>
      <c r="U9" s="642"/>
      <c r="V9" s="642"/>
      <c r="W9" s="642"/>
      <c r="X9" s="642"/>
      <c r="Y9" s="643"/>
      <c r="Z9" s="644">
        <v>0</v>
      </c>
      <c r="AA9" s="644"/>
      <c r="AB9" s="644"/>
      <c r="AC9" s="644"/>
      <c r="AD9" s="645">
        <v>1963</v>
      </c>
      <c r="AE9" s="645"/>
      <c r="AF9" s="645"/>
      <c r="AG9" s="645"/>
      <c r="AH9" s="645"/>
      <c r="AI9" s="645"/>
      <c r="AJ9" s="645"/>
      <c r="AK9" s="645"/>
      <c r="AL9" s="646">
        <v>0.1</v>
      </c>
      <c r="AM9" s="647"/>
      <c r="AN9" s="647"/>
      <c r="AO9" s="648"/>
      <c r="AP9" s="638" t="s">
        <v>240</v>
      </c>
      <c r="AQ9" s="639"/>
      <c r="AR9" s="639"/>
      <c r="AS9" s="639"/>
      <c r="AT9" s="639"/>
      <c r="AU9" s="639"/>
      <c r="AV9" s="639"/>
      <c r="AW9" s="639"/>
      <c r="AX9" s="639"/>
      <c r="AY9" s="639"/>
      <c r="AZ9" s="639"/>
      <c r="BA9" s="639"/>
      <c r="BB9" s="639"/>
      <c r="BC9" s="639"/>
      <c r="BD9" s="639"/>
      <c r="BE9" s="639"/>
      <c r="BF9" s="640"/>
      <c r="BG9" s="641">
        <v>453207</v>
      </c>
      <c r="BH9" s="642"/>
      <c r="BI9" s="642"/>
      <c r="BJ9" s="642"/>
      <c r="BK9" s="642"/>
      <c r="BL9" s="642"/>
      <c r="BM9" s="642"/>
      <c r="BN9" s="643"/>
      <c r="BO9" s="644">
        <v>38.4</v>
      </c>
      <c r="BP9" s="644"/>
      <c r="BQ9" s="644"/>
      <c r="BR9" s="644"/>
      <c r="BS9" s="650" t="s">
        <v>241</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422917</v>
      </c>
      <c r="CS9" s="642"/>
      <c r="CT9" s="642"/>
      <c r="CU9" s="642"/>
      <c r="CV9" s="642"/>
      <c r="CW9" s="642"/>
      <c r="CX9" s="642"/>
      <c r="CY9" s="643"/>
      <c r="CZ9" s="644">
        <v>6.6</v>
      </c>
      <c r="DA9" s="644"/>
      <c r="DB9" s="644"/>
      <c r="DC9" s="644"/>
      <c r="DD9" s="650">
        <v>22663</v>
      </c>
      <c r="DE9" s="642"/>
      <c r="DF9" s="642"/>
      <c r="DG9" s="642"/>
      <c r="DH9" s="642"/>
      <c r="DI9" s="642"/>
      <c r="DJ9" s="642"/>
      <c r="DK9" s="642"/>
      <c r="DL9" s="642"/>
      <c r="DM9" s="642"/>
      <c r="DN9" s="642"/>
      <c r="DO9" s="642"/>
      <c r="DP9" s="643"/>
      <c r="DQ9" s="650">
        <v>341788</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128</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30343</v>
      </c>
      <c r="BH10" s="642"/>
      <c r="BI10" s="642"/>
      <c r="BJ10" s="642"/>
      <c r="BK10" s="642"/>
      <c r="BL10" s="642"/>
      <c r="BM10" s="642"/>
      <c r="BN10" s="643"/>
      <c r="BO10" s="644">
        <v>2.6</v>
      </c>
      <c r="BP10" s="644"/>
      <c r="BQ10" s="644"/>
      <c r="BR10" s="644"/>
      <c r="BS10" s="650">
        <v>5417</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40</v>
      </c>
      <c r="CS10" s="642"/>
      <c r="CT10" s="642"/>
      <c r="CU10" s="642"/>
      <c r="CV10" s="642"/>
      <c r="CW10" s="642"/>
      <c r="CX10" s="642"/>
      <c r="CY10" s="643"/>
      <c r="CZ10" s="644">
        <v>0</v>
      </c>
      <c r="DA10" s="644"/>
      <c r="DB10" s="644"/>
      <c r="DC10" s="644"/>
      <c r="DD10" s="650" t="s">
        <v>128</v>
      </c>
      <c r="DE10" s="642"/>
      <c r="DF10" s="642"/>
      <c r="DG10" s="642"/>
      <c r="DH10" s="642"/>
      <c r="DI10" s="642"/>
      <c r="DJ10" s="642"/>
      <c r="DK10" s="642"/>
      <c r="DL10" s="642"/>
      <c r="DM10" s="642"/>
      <c r="DN10" s="642"/>
      <c r="DO10" s="642"/>
      <c r="DP10" s="643"/>
      <c r="DQ10" s="650">
        <v>40</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241</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241</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23965</v>
      </c>
      <c r="BH11" s="642"/>
      <c r="BI11" s="642"/>
      <c r="BJ11" s="642"/>
      <c r="BK11" s="642"/>
      <c r="BL11" s="642"/>
      <c r="BM11" s="642"/>
      <c r="BN11" s="643"/>
      <c r="BO11" s="644">
        <v>2</v>
      </c>
      <c r="BP11" s="644"/>
      <c r="BQ11" s="644"/>
      <c r="BR11" s="644"/>
      <c r="BS11" s="650">
        <v>3730</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462915</v>
      </c>
      <c r="CS11" s="642"/>
      <c r="CT11" s="642"/>
      <c r="CU11" s="642"/>
      <c r="CV11" s="642"/>
      <c r="CW11" s="642"/>
      <c r="CX11" s="642"/>
      <c r="CY11" s="643"/>
      <c r="CZ11" s="644">
        <v>7.3</v>
      </c>
      <c r="DA11" s="644"/>
      <c r="DB11" s="644"/>
      <c r="DC11" s="644"/>
      <c r="DD11" s="650">
        <v>7010</v>
      </c>
      <c r="DE11" s="642"/>
      <c r="DF11" s="642"/>
      <c r="DG11" s="642"/>
      <c r="DH11" s="642"/>
      <c r="DI11" s="642"/>
      <c r="DJ11" s="642"/>
      <c r="DK11" s="642"/>
      <c r="DL11" s="642"/>
      <c r="DM11" s="642"/>
      <c r="DN11" s="642"/>
      <c r="DO11" s="642"/>
      <c r="DP11" s="643"/>
      <c r="DQ11" s="650">
        <v>142847</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188161</v>
      </c>
      <c r="S12" s="642"/>
      <c r="T12" s="642"/>
      <c r="U12" s="642"/>
      <c r="V12" s="642"/>
      <c r="W12" s="642"/>
      <c r="X12" s="642"/>
      <c r="Y12" s="643"/>
      <c r="Z12" s="644">
        <v>2.9</v>
      </c>
      <c r="AA12" s="644"/>
      <c r="AB12" s="644"/>
      <c r="AC12" s="644"/>
      <c r="AD12" s="645">
        <v>188161</v>
      </c>
      <c r="AE12" s="645"/>
      <c r="AF12" s="645"/>
      <c r="AG12" s="645"/>
      <c r="AH12" s="645"/>
      <c r="AI12" s="645"/>
      <c r="AJ12" s="645"/>
      <c r="AK12" s="645"/>
      <c r="AL12" s="646">
        <v>5.9</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489274</v>
      </c>
      <c r="BH12" s="642"/>
      <c r="BI12" s="642"/>
      <c r="BJ12" s="642"/>
      <c r="BK12" s="642"/>
      <c r="BL12" s="642"/>
      <c r="BM12" s="642"/>
      <c r="BN12" s="643"/>
      <c r="BO12" s="644">
        <v>41.4</v>
      </c>
      <c r="BP12" s="644"/>
      <c r="BQ12" s="644"/>
      <c r="BR12" s="644"/>
      <c r="BS12" s="650" t="s">
        <v>128</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119508</v>
      </c>
      <c r="CS12" s="642"/>
      <c r="CT12" s="642"/>
      <c r="CU12" s="642"/>
      <c r="CV12" s="642"/>
      <c r="CW12" s="642"/>
      <c r="CX12" s="642"/>
      <c r="CY12" s="643"/>
      <c r="CZ12" s="644">
        <v>1.9</v>
      </c>
      <c r="DA12" s="644"/>
      <c r="DB12" s="644"/>
      <c r="DC12" s="644"/>
      <c r="DD12" s="650" t="s">
        <v>128</v>
      </c>
      <c r="DE12" s="642"/>
      <c r="DF12" s="642"/>
      <c r="DG12" s="642"/>
      <c r="DH12" s="642"/>
      <c r="DI12" s="642"/>
      <c r="DJ12" s="642"/>
      <c r="DK12" s="642"/>
      <c r="DL12" s="642"/>
      <c r="DM12" s="642"/>
      <c r="DN12" s="642"/>
      <c r="DO12" s="642"/>
      <c r="DP12" s="643"/>
      <c r="DQ12" s="650">
        <v>102271</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v>5633</v>
      </c>
      <c r="S13" s="642"/>
      <c r="T13" s="642"/>
      <c r="U13" s="642"/>
      <c r="V13" s="642"/>
      <c r="W13" s="642"/>
      <c r="X13" s="642"/>
      <c r="Y13" s="643"/>
      <c r="Z13" s="644">
        <v>0.1</v>
      </c>
      <c r="AA13" s="644"/>
      <c r="AB13" s="644"/>
      <c r="AC13" s="644"/>
      <c r="AD13" s="645">
        <v>5633</v>
      </c>
      <c r="AE13" s="645"/>
      <c r="AF13" s="645"/>
      <c r="AG13" s="645"/>
      <c r="AH13" s="645"/>
      <c r="AI13" s="645"/>
      <c r="AJ13" s="645"/>
      <c r="AK13" s="645"/>
      <c r="AL13" s="646">
        <v>0.2</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478552</v>
      </c>
      <c r="BH13" s="642"/>
      <c r="BI13" s="642"/>
      <c r="BJ13" s="642"/>
      <c r="BK13" s="642"/>
      <c r="BL13" s="642"/>
      <c r="BM13" s="642"/>
      <c r="BN13" s="643"/>
      <c r="BO13" s="644">
        <v>40.5</v>
      </c>
      <c r="BP13" s="644"/>
      <c r="BQ13" s="644"/>
      <c r="BR13" s="644"/>
      <c r="BS13" s="650" t="s">
        <v>128</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1021020</v>
      </c>
      <c r="CS13" s="642"/>
      <c r="CT13" s="642"/>
      <c r="CU13" s="642"/>
      <c r="CV13" s="642"/>
      <c r="CW13" s="642"/>
      <c r="CX13" s="642"/>
      <c r="CY13" s="643"/>
      <c r="CZ13" s="644">
        <v>16</v>
      </c>
      <c r="DA13" s="644"/>
      <c r="DB13" s="644"/>
      <c r="DC13" s="644"/>
      <c r="DD13" s="650">
        <v>576426</v>
      </c>
      <c r="DE13" s="642"/>
      <c r="DF13" s="642"/>
      <c r="DG13" s="642"/>
      <c r="DH13" s="642"/>
      <c r="DI13" s="642"/>
      <c r="DJ13" s="642"/>
      <c r="DK13" s="642"/>
      <c r="DL13" s="642"/>
      <c r="DM13" s="642"/>
      <c r="DN13" s="642"/>
      <c r="DO13" s="642"/>
      <c r="DP13" s="643"/>
      <c r="DQ13" s="650">
        <v>462547</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241</v>
      </c>
      <c r="AA14" s="644"/>
      <c r="AB14" s="644"/>
      <c r="AC14" s="644"/>
      <c r="AD14" s="645" t="s">
        <v>128</v>
      </c>
      <c r="AE14" s="645"/>
      <c r="AF14" s="645"/>
      <c r="AG14" s="645"/>
      <c r="AH14" s="645"/>
      <c r="AI14" s="645"/>
      <c r="AJ14" s="645"/>
      <c r="AK14" s="645"/>
      <c r="AL14" s="646" t="s">
        <v>128</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28109</v>
      </c>
      <c r="BH14" s="642"/>
      <c r="BI14" s="642"/>
      <c r="BJ14" s="642"/>
      <c r="BK14" s="642"/>
      <c r="BL14" s="642"/>
      <c r="BM14" s="642"/>
      <c r="BN14" s="643"/>
      <c r="BO14" s="644">
        <v>2.4</v>
      </c>
      <c r="BP14" s="644"/>
      <c r="BQ14" s="644"/>
      <c r="BR14" s="644"/>
      <c r="BS14" s="650" t="s">
        <v>128</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176192</v>
      </c>
      <c r="CS14" s="642"/>
      <c r="CT14" s="642"/>
      <c r="CU14" s="642"/>
      <c r="CV14" s="642"/>
      <c r="CW14" s="642"/>
      <c r="CX14" s="642"/>
      <c r="CY14" s="643"/>
      <c r="CZ14" s="644">
        <v>2.8</v>
      </c>
      <c r="DA14" s="644"/>
      <c r="DB14" s="644"/>
      <c r="DC14" s="644"/>
      <c r="DD14" s="650" t="s">
        <v>128</v>
      </c>
      <c r="DE14" s="642"/>
      <c r="DF14" s="642"/>
      <c r="DG14" s="642"/>
      <c r="DH14" s="642"/>
      <c r="DI14" s="642"/>
      <c r="DJ14" s="642"/>
      <c r="DK14" s="642"/>
      <c r="DL14" s="642"/>
      <c r="DM14" s="642"/>
      <c r="DN14" s="642"/>
      <c r="DO14" s="642"/>
      <c r="DP14" s="643"/>
      <c r="DQ14" s="650">
        <v>176192</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19277</v>
      </c>
      <c r="S15" s="642"/>
      <c r="T15" s="642"/>
      <c r="U15" s="642"/>
      <c r="V15" s="642"/>
      <c r="W15" s="642"/>
      <c r="X15" s="642"/>
      <c r="Y15" s="643"/>
      <c r="Z15" s="644">
        <v>0.3</v>
      </c>
      <c r="AA15" s="644"/>
      <c r="AB15" s="644"/>
      <c r="AC15" s="644"/>
      <c r="AD15" s="645">
        <v>19277</v>
      </c>
      <c r="AE15" s="645"/>
      <c r="AF15" s="645"/>
      <c r="AG15" s="645"/>
      <c r="AH15" s="645"/>
      <c r="AI15" s="645"/>
      <c r="AJ15" s="645"/>
      <c r="AK15" s="645"/>
      <c r="AL15" s="646">
        <v>0.6</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60009</v>
      </c>
      <c r="BH15" s="642"/>
      <c r="BI15" s="642"/>
      <c r="BJ15" s="642"/>
      <c r="BK15" s="642"/>
      <c r="BL15" s="642"/>
      <c r="BM15" s="642"/>
      <c r="BN15" s="643"/>
      <c r="BO15" s="644">
        <v>5.0999999999999996</v>
      </c>
      <c r="BP15" s="644"/>
      <c r="BQ15" s="644"/>
      <c r="BR15" s="644"/>
      <c r="BS15" s="650" t="s">
        <v>241</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808018</v>
      </c>
      <c r="CS15" s="642"/>
      <c r="CT15" s="642"/>
      <c r="CU15" s="642"/>
      <c r="CV15" s="642"/>
      <c r="CW15" s="642"/>
      <c r="CX15" s="642"/>
      <c r="CY15" s="643"/>
      <c r="CZ15" s="644">
        <v>12.7</v>
      </c>
      <c r="DA15" s="644"/>
      <c r="DB15" s="644"/>
      <c r="DC15" s="644"/>
      <c r="DD15" s="650">
        <v>89679</v>
      </c>
      <c r="DE15" s="642"/>
      <c r="DF15" s="642"/>
      <c r="DG15" s="642"/>
      <c r="DH15" s="642"/>
      <c r="DI15" s="642"/>
      <c r="DJ15" s="642"/>
      <c r="DK15" s="642"/>
      <c r="DL15" s="642"/>
      <c r="DM15" s="642"/>
      <c r="DN15" s="642"/>
      <c r="DO15" s="642"/>
      <c r="DP15" s="643"/>
      <c r="DQ15" s="650">
        <v>573486</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128</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128</v>
      </c>
      <c r="BP16" s="644"/>
      <c r="BQ16" s="644"/>
      <c r="BR16" s="644"/>
      <c r="BS16" s="650" t="s">
        <v>128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9110</v>
      </c>
      <c r="CS16" s="642"/>
      <c r="CT16" s="642"/>
      <c r="CU16" s="642"/>
      <c r="CV16" s="642"/>
      <c r="CW16" s="642"/>
      <c r="CX16" s="642"/>
      <c r="CY16" s="643"/>
      <c r="CZ16" s="644">
        <v>0.1</v>
      </c>
      <c r="DA16" s="644"/>
      <c r="DB16" s="644"/>
      <c r="DC16" s="644"/>
      <c r="DD16" s="650" t="s">
        <v>128</v>
      </c>
      <c r="DE16" s="642"/>
      <c r="DF16" s="642"/>
      <c r="DG16" s="642"/>
      <c r="DH16" s="642"/>
      <c r="DI16" s="642"/>
      <c r="DJ16" s="642"/>
      <c r="DK16" s="642"/>
      <c r="DL16" s="642"/>
      <c r="DM16" s="642"/>
      <c r="DN16" s="642"/>
      <c r="DO16" s="642"/>
      <c r="DP16" s="643"/>
      <c r="DQ16" s="650">
        <v>5410</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14773</v>
      </c>
      <c r="S17" s="642"/>
      <c r="T17" s="642"/>
      <c r="U17" s="642"/>
      <c r="V17" s="642"/>
      <c r="W17" s="642"/>
      <c r="X17" s="642"/>
      <c r="Y17" s="643"/>
      <c r="Z17" s="644">
        <v>0.2</v>
      </c>
      <c r="AA17" s="644"/>
      <c r="AB17" s="644"/>
      <c r="AC17" s="644"/>
      <c r="AD17" s="645">
        <v>14773</v>
      </c>
      <c r="AE17" s="645"/>
      <c r="AF17" s="645"/>
      <c r="AG17" s="645"/>
      <c r="AH17" s="645"/>
      <c r="AI17" s="645"/>
      <c r="AJ17" s="645"/>
      <c r="AK17" s="645"/>
      <c r="AL17" s="646">
        <v>0.5</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241</v>
      </c>
      <c r="BP17" s="644"/>
      <c r="BQ17" s="644"/>
      <c r="BR17" s="644"/>
      <c r="BS17" s="650" t="s">
        <v>128</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585071</v>
      </c>
      <c r="CS17" s="642"/>
      <c r="CT17" s="642"/>
      <c r="CU17" s="642"/>
      <c r="CV17" s="642"/>
      <c r="CW17" s="642"/>
      <c r="CX17" s="642"/>
      <c r="CY17" s="643"/>
      <c r="CZ17" s="644">
        <v>9.1999999999999993</v>
      </c>
      <c r="DA17" s="644"/>
      <c r="DB17" s="644"/>
      <c r="DC17" s="644"/>
      <c r="DD17" s="650" t="s">
        <v>128</v>
      </c>
      <c r="DE17" s="642"/>
      <c r="DF17" s="642"/>
      <c r="DG17" s="642"/>
      <c r="DH17" s="642"/>
      <c r="DI17" s="642"/>
      <c r="DJ17" s="642"/>
      <c r="DK17" s="642"/>
      <c r="DL17" s="642"/>
      <c r="DM17" s="642"/>
      <c r="DN17" s="642"/>
      <c r="DO17" s="642"/>
      <c r="DP17" s="643"/>
      <c r="DQ17" s="650">
        <v>545834</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1924574</v>
      </c>
      <c r="S18" s="642"/>
      <c r="T18" s="642"/>
      <c r="U18" s="642"/>
      <c r="V18" s="642"/>
      <c r="W18" s="642"/>
      <c r="X18" s="642"/>
      <c r="Y18" s="643"/>
      <c r="Z18" s="644">
        <v>29.2</v>
      </c>
      <c r="AA18" s="644"/>
      <c r="AB18" s="644"/>
      <c r="AC18" s="644"/>
      <c r="AD18" s="645">
        <v>1714765</v>
      </c>
      <c r="AE18" s="645"/>
      <c r="AF18" s="645"/>
      <c r="AG18" s="645"/>
      <c r="AH18" s="645"/>
      <c r="AI18" s="645"/>
      <c r="AJ18" s="645"/>
      <c r="AK18" s="645"/>
      <c r="AL18" s="646">
        <v>53.5</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241</v>
      </c>
      <c r="BH18" s="642"/>
      <c r="BI18" s="642"/>
      <c r="BJ18" s="642"/>
      <c r="BK18" s="642"/>
      <c r="BL18" s="642"/>
      <c r="BM18" s="642"/>
      <c r="BN18" s="643"/>
      <c r="BO18" s="644" t="s">
        <v>128</v>
      </c>
      <c r="BP18" s="644"/>
      <c r="BQ18" s="644"/>
      <c r="BR18" s="644"/>
      <c r="BS18" s="650" t="s">
        <v>241</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241</v>
      </c>
      <c r="CS18" s="642"/>
      <c r="CT18" s="642"/>
      <c r="CU18" s="642"/>
      <c r="CV18" s="642"/>
      <c r="CW18" s="642"/>
      <c r="CX18" s="642"/>
      <c r="CY18" s="643"/>
      <c r="CZ18" s="644" t="s">
        <v>128</v>
      </c>
      <c r="DA18" s="644"/>
      <c r="DB18" s="644"/>
      <c r="DC18" s="644"/>
      <c r="DD18" s="650" t="s">
        <v>128</v>
      </c>
      <c r="DE18" s="642"/>
      <c r="DF18" s="642"/>
      <c r="DG18" s="642"/>
      <c r="DH18" s="642"/>
      <c r="DI18" s="642"/>
      <c r="DJ18" s="642"/>
      <c r="DK18" s="642"/>
      <c r="DL18" s="642"/>
      <c r="DM18" s="642"/>
      <c r="DN18" s="642"/>
      <c r="DO18" s="642"/>
      <c r="DP18" s="643"/>
      <c r="DQ18" s="650" t="s">
        <v>241</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1714765</v>
      </c>
      <c r="S19" s="642"/>
      <c r="T19" s="642"/>
      <c r="U19" s="642"/>
      <c r="V19" s="642"/>
      <c r="W19" s="642"/>
      <c r="X19" s="642"/>
      <c r="Y19" s="643"/>
      <c r="Z19" s="644">
        <v>26</v>
      </c>
      <c r="AA19" s="644"/>
      <c r="AB19" s="644"/>
      <c r="AC19" s="644"/>
      <c r="AD19" s="645">
        <v>1714765</v>
      </c>
      <c r="AE19" s="645"/>
      <c r="AF19" s="645"/>
      <c r="AG19" s="645"/>
      <c r="AH19" s="645"/>
      <c r="AI19" s="645"/>
      <c r="AJ19" s="645"/>
      <c r="AK19" s="645"/>
      <c r="AL19" s="646">
        <v>53.5</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81374</v>
      </c>
      <c r="BH19" s="642"/>
      <c r="BI19" s="642"/>
      <c r="BJ19" s="642"/>
      <c r="BK19" s="642"/>
      <c r="BL19" s="642"/>
      <c r="BM19" s="642"/>
      <c r="BN19" s="643"/>
      <c r="BO19" s="644">
        <v>6.9</v>
      </c>
      <c r="BP19" s="644"/>
      <c r="BQ19" s="644"/>
      <c r="BR19" s="644"/>
      <c r="BS19" s="650" t="s">
        <v>128</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209809</v>
      </c>
      <c r="S20" s="642"/>
      <c r="T20" s="642"/>
      <c r="U20" s="642"/>
      <c r="V20" s="642"/>
      <c r="W20" s="642"/>
      <c r="X20" s="642"/>
      <c r="Y20" s="643"/>
      <c r="Z20" s="644">
        <v>3.2</v>
      </c>
      <c r="AA20" s="644"/>
      <c r="AB20" s="644"/>
      <c r="AC20" s="644"/>
      <c r="AD20" s="645" t="s">
        <v>128</v>
      </c>
      <c r="AE20" s="645"/>
      <c r="AF20" s="645"/>
      <c r="AG20" s="645"/>
      <c r="AH20" s="645"/>
      <c r="AI20" s="645"/>
      <c r="AJ20" s="645"/>
      <c r="AK20" s="645"/>
      <c r="AL20" s="646" t="s">
        <v>128</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81374</v>
      </c>
      <c r="BH20" s="642"/>
      <c r="BI20" s="642"/>
      <c r="BJ20" s="642"/>
      <c r="BK20" s="642"/>
      <c r="BL20" s="642"/>
      <c r="BM20" s="642"/>
      <c r="BN20" s="643"/>
      <c r="BO20" s="644">
        <v>6.9</v>
      </c>
      <c r="BP20" s="644"/>
      <c r="BQ20" s="644"/>
      <c r="BR20" s="644"/>
      <c r="BS20" s="650" t="s">
        <v>241</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6368661</v>
      </c>
      <c r="CS20" s="642"/>
      <c r="CT20" s="642"/>
      <c r="CU20" s="642"/>
      <c r="CV20" s="642"/>
      <c r="CW20" s="642"/>
      <c r="CX20" s="642"/>
      <c r="CY20" s="643"/>
      <c r="CZ20" s="644">
        <v>100</v>
      </c>
      <c r="DA20" s="644"/>
      <c r="DB20" s="644"/>
      <c r="DC20" s="644"/>
      <c r="DD20" s="650">
        <v>1015544</v>
      </c>
      <c r="DE20" s="642"/>
      <c r="DF20" s="642"/>
      <c r="DG20" s="642"/>
      <c r="DH20" s="642"/>
      <c r="DI20" s="642"/>
      <c r="DJ20" s="642"/>
      <c r="DK20" s="642"/>
      <c r="DL20" s="642"/>
      <c r="DM20" s="642"/>
      <c r="DN20" s="642"/>
      <c r="DO20" s="642"/>
      <c r="DP20" s="643"/>
      <c r="DQ20" s="650">
        <v>3801514</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128</v>
      </c>
      <c r="S21" s="642"/>
      <c r="T21" s="642"/>
      <c r="U21" s="642"/>
      <c r="V21" s="642"/>
      <c r="W21" s="642"/>
      <c r="X21" s="642"/>
      <c r="Y21" s="643"/>
      <c r="Z21" s="644" t="s">
        <v>128</v>
      </c>
      <c r="AA21" s="644"/>
      <c r="AB21" s="644"/>
      <c r="AC21" s="644"/>
      <c r="AD21" s="645" t="s">
        <v>128</v>
      </c>
      <c r="AE21" s="645"/>
      <c r="AF21" s="645"/>
      <c r="AG21" s="645"/>
      <c r="AH21" s="645"/>
      <c r="AI21" s="645"/>
      <c r="AJ21" s="645"/>
      <c r="AK21" s="645"/>
      <c r="AL21" s="646" t="s">
        <v>241</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16892</v>
      </c>
      <c r="BH21" s="642"/>
      <c r="BI21" s="642"/>
      <c r="BJ21" s="642"/>
      <c r="BK21" s="642"/>
      <c r="BL21" s="642"/>
      <c r="BM21" s="642"/>
      <c r="BN21" s="643"/>
      <c r="BO21" s="644">
        <v>1.4</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3455199</v>
      </c>
      <c r="S22" s="642"/>
      <c r="T22" s="642"/>
      <c r="U22" s="642"/>
      <c r="V22" s="642"/>
      <c r="W22" s="642"/>
      <c r="X22" s="642"/>
      <c r="Y22" s="643"/>
      <c r="Z22" s="644">
        <v>52.3</v>
      </c>
      <c r="AA22" s="644"/>
      <c r="AB22" s="644"/>
      <c r="AC22" s="644"/>
      <c r="AD22" s="645">
        <v>3180908</v>
      </c>
      <c r="AE22" s="645"/>
      <c r="AF22" s="645"/>
      <c r="AG22" s="645"/>
      <c r="AH22" s="645"/>
      <c r="AI22" s="645"/>
      <c r="AJ22" s="645"/>
      <c r="AK22" s="645"/>
      <c r="AL22" s="646">
        <v>99.3</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128</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953</v>
      </c>
      <c r="S23" s="642"/>
      <c r="T23" s="642"/>
      <c r="U23" s="642"/>
      <c r="V23" s="642"/>
      <c r="W23" s="642"/>
      <c r="X23" s="642"/>
      <c r="Y23" s="643"/>
      <c r="Z23" s="644">
        <v>0</v>
      </c>
      <c r="AA23" s="644"/>
      <c r="AB23" s="644"/>
      <c r="AC23" s="644"/>
      <c r="AD23" s="645">
        <v>953</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v>64482</v>
      </c>
      <c r="BH23" s="642"/>
      <c r="BI23" s="642"/>
      <c r="BJ23" s="642"/>
      <c r="BK23" s="642"/>
      <c r="BL23" s="642"/>
      <c r="BM23" s="642"/>
      <c r="BN23" s="643"/>
      <c r="BO23" s="644">
        <v>5.5</v>
      </c>
      <c r="BP23" s="644"/>
      <c r="BQ23" s="644"/>
      <c r="BR23" s="644"/>
      <c r="BS23" s="650" t="s">
        <v>128</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130490</v>
      </c>
      <c r="S24" s="642"/>
      <c r="T24" s="642"/>
      <c r="U24" s="642"/>
      <c r="V24" s="642"/>
      <c r="W24" s="642"/>
      <c r="X24" s="642"/>
      <c r="Y24" s="643"/>
      <c r="Z24" s="644">
        <v>2</v>
      </c>
      <c r="AA24" s="644"/>
      <c r="AB24" s="644"/>
      <c r="AC24" s="644"/>
      <c r="AD24" s="645" t="s">
        <v>128</v>
      </c>
      <c r="AE24" s="645"/>
      <c r="AF24" s="645"/>
      <c r="AG24" s="645"/>
      <c r="AH24" s="645"/>
      <c r="AI24" s="645"/>
      <c r="AJ24" s="645"/>
      <c r="AK24" s="645"/>
      <c r="AL24" s="646" t="s">
        <v>128</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241</v>
      </c>
      <c r="BP24" s="644"/>
      <c r="BQ24" s="644"/>
      <c r="BR24" s="644"/>
      <c r="BS24" s="650" t="s">
        <v>128</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2494384</v>
      </c>
      <c r="CS24" s="631"/>
      <c r="CT24" s="631"/>
      <c r="CU24" s="631"/>
      <c r="CV24" s="631"/>
      <c r="CW24" s="631"/>
      <c r="CX24" s="631"/>
      <c r="CY24" s="632"/>
      <c r="CZ24" s="635">
        <v>39.200000000000003</v>
      </c>
      <c r="DA24" s="636"/>
      <c r="DB24" s="636"/>
      <c r="DC24" s="655"/>
      <c r="DD24" s="676">
        <v>1762412</v>
      </c>
      <c r="DE24" s="631"/>
      <c r="DF24" s="631"/>
      <c r="DG24" s="631"/>
      <c r="DH24" s="631"/>
      <c r="DI24" s="631"/>
      <c r="DJ24" s="631"/>
      <c r="DK24" s="632"/>
      <c r="DL24" s="676">
        <v>1736372</v>
      </c>
      <c r="DM24" s="631"/>
      <c r="DN24" s="631"/>
      <c r="DO24" s="631"/>
      <c r="DP24" s="631"/>
      <c r="DQ24" s="631"/>
      <c r="DR24" s="631"/>
      <c r="DS24" s="631"/>
      <c r="DT24" s="631"/>
      <c r="DU24" s="631"/>
      <c r="DV24" s="632"/>
      <c r="DW24" s="635">
        <v>51.5</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111120</v>
      </c>
      <c r="S25" s="642"/>
      <c r="T25" s="642"/>
      <c r="U25" s="642"/>
      <c r="V25" s="642"/>
      <c r="W25" s="642"/>
      <c r="X25" s="642"/>
      <c r="Y25" s="643"/>
      <c r="Z25" s="644">
        <v>1.7</v>
      </c>
      <c r="AA25" s="644"/>
      <c r="AB25" s="644"/>
      <c r="AC25" s="644"/>
      <c r="AD25" s="645">
        <v>10000</v>
      </c>
      <c r="AE25" s="645"/>
      <c r="AF25" s="645"/>
      <c r="AG25" s="645"/>
      <c r="AH25" s="645"/>
      <c r="AI25" s="645"/>
      <c r="AJ25" s="645"/>
      <c r="AK25" s="645"/>
      <c r="AL25" s="646">
        <v>0.3</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241</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1085139</v>
      </c>
      <c r="CS25" s="677"/>
      <c r="CT25" s="677"/>
      <c r="CU25" s="677"/>
      <c r="CV25" s="677"/>
      <c r="CW25" s="677"/>
      <c r="CX25" s="677"/>
      <c r="CY25" s="678"/>
      <c r="CZ25" s="646">
        <v>17</v>
      </c>
      <c r="DA25" s="674"/>
      <c r="DB25" s="674"/>
      <c r="DC25" s="679"/>
      <c r="DD25" s="650">
        <v>959863</v>
      </c>
      <c r="DE25" s="677"/>
      <c r="DF25" s="677"/>
      <c r="DG25" s="677"/>
      <c r="DH25" s="677"/>
      <c r="DI25" s="677"/>
      <c r="DJ25" s="677"/>
      <c r="DK25" s="678"/>
      <c r="DL25" s="650">
        <v>936161</v>
      </c>
      <c r="DM25" s="677"/>
      <c r="DN25" s="677"/>
      <c r="DO25" s="677"/>
      <c r="DP25" s="677"/>
      <c r="DQ25" s="677"/>
      <c r="DR25" s="677"/>
      <c r="DS25" s="677"/>
      <c r="DT25" s="677"/>
      <c r="DU25" s="677"/>
      <c r="DV25" s="678"/>
      <c r="DW25" s="646">
        <v>27.8</v>
      </c>
      <c r="DX25" s="674"/>
      <c r="DY25" s="674"/>
      <c r="DZ25" s="674"/>
      <c r="EA25" s="674"/>
      <c r="EB25" s="674"/>
      <c r="EC25" s="675"/>
    </row>
    <row r="26" spans="2:133" ht="11.25" customHeight="1" x14ac:dyDescent="0.15">
      <c r="B26" s="638" t="s">
        <v>294</v>
      </c>
      <c r="C26" s="639"/>
      <c r="D26" s="639"/>
      <c r="E26" s="639"/>
      <c r="F26" s="639"/>
      <c r="G26" s="639"/>
      <c r="H26" s="639"/>
      <c r="I26" s="639"/>
      <c r="J26" s="639"/>
      <c r="K26" s="639"/>
      <c r="L26" s="639"/>
      <c r="M26" s="639"/>
      <c r="N26" s="639"/>
      <c r="O26" s="639"/>
      <c r="P26" s="639"/>
      <c r="Q26" s="640"/>
      <c r="R26" s="641">
        <v>30097</v>
      </c>
      <c r="S26" s="642"/>
      <c r="T26" s="642"/>
      <c r="U26" s="642"/>
      <c r="V26" s="642"/>
      <c r="W26" s="642"/>
      <c r="X26" s="642"/>
      <c r="Y26" s="643"/>
      <c r="Z26" s="644">
        <v>0.5</v>
      </c>
      <c r="AA26" s="644"/>
      <c r="AB26" s="644"/>
      <c r="AC26" s="644"/>
      <c r="AD26" s="645" t="s">
        <v>241</v>
      </c>
      <c r="AE26" s="645"/>
      <c r="AF26" s="645"/>
      <c r="AG26" s="645"/>
      <c r="AH26" s="645"/>
      <c r="AI26" s="645"/>
      <c r="AJ26" s="645"/>
      <c r="AK26" s="645"/>
      <c r="AL26" s="646" t="s">
        <v>241</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128</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682146</v>
      </c>
      <c r="CS26" s="642"/>
      <c r="CT26" s="642"/>
      <c r="CU26" s="642"/>
      <c r="CV26" s="642"/>
      <c r="CW26" s="642"/>
      <c r="CX26" s="642"/>
      <c r="CY26" s="643"/>
      <c r="CZ26" s="646">
        <v>10.7</v>
      </c>
      <c r="DA26" s="674"/>
      <c r="DB26" s="674"/>
      <c r="DC26" s="679"/>
      <c r="DD26" s="650">
        <v>573348</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4"/>
      <c r="DY26" s="674"/>
      <c r="DZ26" s="674"/>
      <c r="EA26" s="674"/>
      <c r="EB26" s="674"/>
      <c r="EC26" s="675"/>
    </row>
    <row r="27" spans="2:133" ht="11.25" customHeight="1" x14ac:dyDescent="0.15">
      <c r="B27" s="638" t="s">
        <v>297</v>
      </c>
      <c r="C27" s="639"/>
      <c r="D27" s="639"/>
      <c r="E27" s="639"/>
      <c r="F27" s="639"/>
      <c r="G27" s="639"/>
      <c r="H27" s="639"/>
      <c r="I27" s="639"/>
      <c r="J27" s="639"/>
      <c r="K27" s="639"/>
      <c r="L27" s="639"/>
      <c r="M27" s="639"/>
      <c r="N27" s="639"/>
      <c r="O27" s="639"/>
      <c r="P27" s="639"/>
      <c r="Q27" s="640"/>
      <c r="R27" s="641">
        <v>664840</v>
      </c>
      <c r="S27" s="642"/>
      <c r="T27" s="642"/>
      <c r="U27" s="642"/>
      <c r="V27" s="642"/>
      <c r="W27" s="642"/>
      <c r="X27" s="642"/>
      <c r="Y27" s="643"/>
      <c r="Z27" s="644">
        <v>10.1</v>
      </c>
      <c r="AA27" s="644"/>
      <c r="AB27" s="644"/>
      <c r="AC27" s="644"/>
      <c r="AD27" s="645" t="s">
        <v>241</v>
      </c>
      <c r="AE27" s="645"/>
      <c r="AF27" s="645"/>
      <c r="AG27" s="645"/>
      <c r="AH27" s="645"/>
      <c r="AI27" s="645"/>
      <c r="AJ27" s="645"/>
      <c r="AK27" s="645"/>
      <c r="AL27" s="646" t="s">
        <v>241</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1181455</v>
      </c>
      <c r="BH27" s="642"/>
      <c r="BI27" s="642"/>
      <c r="BJ27" s="642"/>
      <c r="BK27" s="642"/>
      <c r="BL27" s="642"/>
      <c r="BM27" s="642"/>
      <c r="BN27" s="643"/>
      <c r="BO27" s="644">
        <v>100</v>
      </c>
      <c r="BP27" s="644"/>
      <c r="BQ27" s="644"/>
      <c r="BR27" s="644"/>
      <c r="BS27" s="650">
        <v>9147</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824174</v>
      </c>
      <c r="CS27" s="677"/>
      <c r="CT27" s="677"/>
      <c r="CU27" s="677"/>
      <c r="CV27" s="677"/>
      <c r="CW27" s="677"/>
      <c r="CX27" s="677"/>
      <c r="CY27" s="678"/>
      <c r="CZ27" s="646">
        <v>12.9</v>
      </c>
      <c r="DA27" s="674"/>
      <c r="DB27" s="674"/>
      <c r="DC27" s="679"/>
      <c r="DD27" s="650">
        <v>256715</v>
      </c>
      <c r="DE27" s="677"/>
      <c r="DF27" s="677"/>
      <c r="DG27" s="677"/>
      <c r="DH27" s="677"/>
      <c r="DI27" s="677"/>
      <c r="DJ27" s="677"/>
      <c r="DK27" s="678"/>
      <c r="DL27" s="650">
        <v>254377</v>
      </c>
      <c r="DM27" s="677"/>
      <c r="DN27" s="677"/>
      <c r="DO27" s="677"/>
      <c r="DP27" s="677"/>
      <c r="DQ27" s="677"/>
      <c r="DR27" s="677"/>
      <c r="DS27" s="677"/>
      <c r="DT27" s="677"/>
      <c r="DU27" s="677"/>
      <c r="DV27" s="678"/>
      <c r="DW27" s="646">
        <v>7.6</v>
      </c>
      <c r="DX27" s="674"/>
      <c r="DY27" s="674"/>
      <c r="DZ27" s="674"/>
      <c r="EA27" s="674"/>
      <c r="EB27" s="674"/>
      <c r="EC27" s="675"/>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128</v>
      </c>
      <c r="AA28" s="644"/>
      <c r="AB28" s="644"/>
      <c r="AC28" s="644"/>
      <c r="AD28" s="645" t="s">
        <v>128</v>
      </c>
      <c r="AE28" s="645"/>
      <c r="AF28" s="645"/>
      <c r="AG28" s="645"/>
      <c r="AH28" s="645"/>
      <c r="AI28" s="645"/>
      <c r="AJ28" s="645"/>
      <c r="AK28" s="645"/>
      <c r="AL28" s="646" t="s">
        <v>241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585071</v>
      </c>
      <c r="CS28" s="642"/>
      <c r="CT28" s="642"/>
      <c r="CU28" s="642"/>
      <c r="CV28" s="642"/>
      <c r="CW28" s="642"/>
      <c r="CX28" s="642"/>
      <c r="CY28" s="643"/>
      <c r="CZ28" s="646">
        <v>9.1999999999999993</v>
      </c>
      <c r="DA28" s="674"/>
      <c r="DB28" s="674"/>
      <c r="DC28" s="679"/>
      <c r="DD28" s="650">
        <v>545834</v>
      </c>
      <c r="DE28" s="642"/>
      <c r="DF28" s="642"/>
      <c r="DG28" s="642"/>
      <c r="DH28" s="642"/>
      <c r="DI28" s="642"/>
      <c r="DJ28" s="642"/>
      <c r="DK28" s="643"/>
      <c r="DL28" s="650">
        <v>545834</v>
      </c>
      <c r="DM28" s="642"/>
      <c r="DN28" s="642"/>
      <c r="DO28" s="642"/>
      <c r="DP28" s="642"/>
      <c r="DQ28" s="642"/>
      <c r="DR28" s="642"/>
      <c r="DS28" s="642"/>
      <c r="DT28" s="642"/>
      <c r="DU28" s="642"/>
      <c r="DV28" s="643"/>
      <c r="DW28" s="646">
        <v>16.2</v>
      </c>
      <c r="DX28" s="674"/>
      <c r="DY28" s="674"/>
      <c r="DZ28" s="674"/>
      <c r="EA28" s="674"/>
      <c r="EB28" s="674"/>
      <c r="EC28" s="675"/>
    </row>
    <row r="29" spans="2:133" ht="11.25" customHeight="1" x14ac:dyDescent="0.15">
      <c r="B29" s="638" t="s">
        <v>302</v>
      </c>
      <c r="C29" s="639"/>
      <c r="D29" s="639"/>
      <c r="E29" s="639"/>
      <c r="F29" s="639"/>
      <c r="G29" s="639"/>
      <c r="H29" s="639"/>
      <c r="I29" s="639"/>
      <c r="J29" s="639"/>
      <c r="K29" s="639"/>
      <c r="L29" s="639"/>
      <c r="M29" s="639"/>
      <c r="N29" s="639"/>
      <c r="O29" s="639"/>
      <c r="P29" s="639"/>
      <c r="Q29" s="640"/>
      <c r="R29" s="641">
        <v>603748</v>
      </c>
      <c r="S29" s="642"/>
      <c r="T29" s="642"/>
      <c r="U29" s="642"/>
      <c r="V29" s="642"/>
      <c r="W29" s="642"/>
      <c r="X29" s="642"/>
      <c r="Y29" s="643"/>
      <c r="Z29" s="644">
        <v>9.1</v>
      </c>
      <c r="AA29" s="644"/>
      <c r="AB29" s="644"/>
      <c r="AC29" s="644"/>
      <c r="AD29" s="645" t="s">
        <v>128</v>
      </c>
      <c r="AE29" s="645"/>
      <c r="AF29" s="645"/>
      <c r="AG29" s="645"/>
      <c r="AH29" s="645"/>
      <c r="AI29" s="645"/>
      <c r="AJ29" s="645"/>
      <c r="AK29" s="645"/>
      <c r="AL29" s="646" t="s">
        <v>128</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70</v>
      </c>
      <c r="CG29" s="657"/>
      <c r="CH29" s="657"/>
      <c r="CI29" s="657"/>
      <c r="CJ29" s="657"/>
      <c r="CK29" s="657"/>
      <c r="CL29" s="657"/>
      <c r="CM29" s="657"/>
      <c r="CN29" s="657"/>
      <c r="CO29" s="657"/>
      <c r="CP29" s="657"/>
      <c r="CQ29" s="658"/>
      <c r="CR29" s="641">
        <v>585011</v>
      </c>
      <c r="CS29" s="677"/>
      <c r="CT29" s="677"/>
      <c r="CU29" s="677"/>
      <c r="CV29" s="677"/>
      <c r="CW29" s="677"/>
      <c r="CX29" s="677"/>
      <c r="CY29" s="678"/>
      <c r="CZ29" s="646">
        <v>9.1999999999999993</v>
      </c>
      <c r="DA29" s="674"/>
      <c r="DB29" s="674"/>
      <c r="DC29" s="679"/>
      <c r="DD29" s="650">
        <v>545774</v>
      </c>
      <c r="DE29" s="677"/>
      <c r="DF29" s="677"/>
      <c r="DG29" s="677"/>
      <c r="DH29" s="677"/>
      <c r="DI29" s="677"/>
      <c r="DJ29" s="677"/>
      <c r="DK29" s="678"/>
      <c r="DL29" s="650">
        <v>545774</v>
      </c>
      <c r="DM29" s="677"/>
      <c r="DN29" s="677"/>
      <c r="DO29" s="677"/>
      <c r="DP29" s="677"/>
      <c r="DQ29" s="677"/>
      <c r="DR29" s="677"/>
      <c r="DS29" s="677"/>
      <c r="DT29" s="677"/>
      <c r="DU29" s="677"/>
      <c r="DV29" s="678"/>
      <c r="DW29" s="646">
        <v>16.2</v>
      </c>
      <c r="DX29" s="674"/>
      <c r="DY29" s="674"/>
      <c r="DZ29" s="674"/>
      <c r="EA29" s="674"/>
      <c r="EB29" s="674"/>
      <c r="EC29" s="675"/>
    </row>
    <row r="30" spans="2:133" ht="11.25" customHeight="1" x14ac:dyDescent="0.15">
      <c r="B30" s="638" t="s">
        <v>306</v>
      </c>
      <c r="C30" s="639"/>
      <c r="D30" s="639"/>
      <c r="E30" s="639"/>
      <c r="F30" s="639"/>
      <c r="G30" s="639"/>
      <c r="H30" s="639"/>
      <c r="I30" s="639"/>
      <c r="J30" s="639"/>
      <c r="K30" s="639"/>
      <c r="L30" s="639"/>
      <c r="M30" s="639"/>
      <c r="N30" s="639"/>
      <c r="O30" s="639"/>
      <c r="P30" s="639"/>
      <c r="Q30" s="640"/>
      <c r="R30" s="641">
        <v>10500</v>
      </c>
      <c r="S30" s="642"/>
      <c r="T30" s="642"/>
      <c r="U30" s="642"/>
      <c r="V30" s="642"/>
      <c r="W30" s="642"/>
      <c r="X30" s="642"/>
      <c r="Y30" s="643"/>
      <c r="Z30" s="644">
        <v>0.2</v>
      </c>
      <c r="AA30" s="644"/>
      <c r="AB30" s="644"/>
      <c r="AC30" s="644"/>
      <c r="AD30" s="645">
        <v>3223</v>
      </c>
      <c r="AE30" s="645"/>
      <c r="AF30" s="645"/>
      <c r="AG30" s="645"/>
      <c r="AH30" s="645"/>
      <c r="AI30" s="645"/>
      <c r="AJ30" s="645"/>
      <c r="AK30" s="645"/>
      <c r="AL30" s="646">
        <v>0.1</v>
      </c>
      <c r="AM30" s="647"/>
      <c r="AN30" s="647"/>
      <c r="AO30" s="648"/>
      <c r="AP30" s="689" t="s">
        <v>307</v>
      </c>
      <c r="AQ30" s="690"/>
      <c r="AR30" s="690"/>
      <c r="AS30" s="690"/>
      <c r="AT30" s="695" t="s">
        <v>308</v>
      </c>
      <c r="AU30" s="230"/>
      <c r="AV30" s="230"/>
      <c r="AW30" s="230"/>
      <c r="AX30" s="627" t="s">
        <v>186</v>
      </c>
      <c r="AY30" s="628"/>
      <c r="AZ30" s="628"/>
      <c r="BA30" s="628"/>
      <c r="BB30" s="628"/>
      <c r="BC30" s="628"/>
      <c r="BD30" s="628"/>
      <c r="BE30" s="628"/>
      <c r="BF30" s="629"/>
      <c r="BG30" s="701">
        <v>99.4</v>
      </c>
      <c r="BH30" s="702"/>
      <c r="BI30" s="702"/>
      <c r="BJ30" s="702"/>
      <c r="BK30" s="702"/>
      <c r="BL30" s="702"/>
      <c r="BM30" s="636">
        <v>97.8</v>
      </c>
      <c r="BN30" s="702"/>
      <c r="BO30" s="702"/>
      <c r="BP30" s="702"/>
      <c r="BQ30" s="703"/>
      <c r="BR30" s="701">
        <v>99.2</v>
      </c>
      <c r="BS30" s="702"/>
      <c r="BT30" s="702"/>
      <c r="BU30" s="702"/>
      <c r="BV30" s="702"/>
      <c r="BW30" s="702"/>
      <c r="BX30" s="636">
        <v>97.5</v>
      </c>
      <c r="BY30" s="702"/>
      <c r="BZ30" s="702"/>
      <c r="CA30" s="702"/>
      <c r="CB30" s="703"/>
      <c r="CD30" s="706"/>
      <c r="CE30" s="707"/>
      <c r="CF30" s="656" t="s">
        <v>309</v>
      </c>
      <c r="CG30" s="657"/>
      <c r="CH30" s="657"/>
      <c r="CI30" s="657"/>
      <c r="CJ30" s="657"/>
      <c r="CK30" s="657"/>
      <c r="CL30" s="657"/>
      <c r="CM30" s="657"/>
      <c r="CN30" s="657"/>
      <c r="CO30" s="657"/>
      <c r="CP30" s="657"/>
      <c r="CQ30" s="658"/>
      <c r="CR30" s="641">
        <v>551632</v>
      </c>
      <c r="CS30" s="642"/>
      <c r="CT30" s="642"/>
      <c r="CU30" s="642"/>
      <c r="CV30" s="642"/>
      <c r="CW30" s="642"/>
      <c r="CX30" s="642"/>
      <c r="CY30" s="643"/>
      <c r="CZ30" s="646">
        <v>8.6999999999999993</v>
      </c>
      <c r="DA30" s="674"/>
      <c r="DB30" s="674"/>
      <c r="DC30" s="679"/>
      <c r="DD30" s="650">
        <v>515049</v>
      </c>
      <c r="DE30" s="642"/>
      <c r="DF30" s="642"/>
      <c r="DG30" s="642"/>
      <c r="DH30" s="642"/>
      <c r="DI30" s="642"/>
      <c r="DJ30" s="642"/>
      <c r="DK30" s="643"/>
      <c r="DL30" s="650">
        <v>515049</v>
      </c>
      <c r="DM30" s="642"/>
      <c r="DN30" s="642"/>
      <c r="DO30" s="642"/>
      <c r="DP30" s="642"/>
      <c r="DQ30" s="642"/>
      <c r="DR30" s="642"/>
      <c r="DS30" s="642"/>
      <c r="DT30" s="642"/>
      <c r="DU30" s="642"/>
      <c r="DV30" s="643"/>
      <c r="DW30" s="646">
        <v>15.3</v>
      </c>
      <c r="DX30" s="674"/>
      <c r="DY30" s="674"/>
      <c r="DZ30" s="674"/>
      <c r="EA30" s="674"/>
      <c r="EB30" s="674"/>
      <c r="EC30" s="675"/>
    </row>
    <row r="31" spans="2:133" ht="11.25" customHeight="1" x14ac:dyDescent="0.15">
      <c r="B31" s="638" t="s">
        <v>310</v>
      </c>
      <c r="C31" s="639"/>
      <c r="D31" s="639"/>
      <c r="E31" s="639"/>
      <c r="F31" s="639"/>
      <c r="G31" s="639"/>
      <c r="H31" s="639"/>
      <c r="I31" s="639"/>
      <c r="J31" s="639"/>
      <c r="K31" s="639"/>
      <c r="L31" s="639"/>
      <c r="M31" s="639"/>
      <c r="N31" s="639"/>
      <c r="O31" s="639"/>
      <c r="P31" s="639"/>
      <c r="Q31" s="640"/>
      <c r="R31" s="641">
        <v>141497</v>
      </c>
      <c r="S31" s="642"/>
      <c r="T31" s="642"/>
      <c r="U31" s="642"/>
      <c r="V31" s="642"/>
      <c r="W31" s="642"/>
      <c r="X31" s="642"/>
      <c r="Y31" s="643"/>
      <c r="Z31" s="644">
        <v>2.1</v>
      </c>
      <c r="AA31" s="644"/>
      <c r="AB31" s="644"/>
      <c r="AC31" s="644"/>
      <c r="AD31" s="645" t="s">
        <v>128</v>
      </c>
      <c r="AE31" s="645"/>
      <c r="AF31" s="645"/>
      <c r="AG31" s="645"/>
      <c r="AH31" s="645"/>
      <c r="AI31" s="645"/>
      <c r="AJ31" s="645"/>
      <c r="AK31" s="645"/>
      <c r="AL31" s="646" t="s">
        <v>128</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99.1</v>
      </c>
      <c r="BH31" s="677"/>
      <c r="BI31" s="677"/>
      <c r="BJ31" s="677"/>
      <c r="BK31" s="677"/>
      <c r="BL31" s="677"/>
      <c r="BM31" s="647">
        <v>97.2</v>
      </c>
      <c r="BN31" s="699"/>
      <c r="BO31" s="699"/>
      <c r="BP31" s="699"/>
      <c r="BQ31" s="700"/>
      <c r="BR31" s="698">
        <v>99</v>
      </c>
      <c r="BS31" s="677"/>
      <c r="BT31" s="677"/>
      <c r="BU31" s="677"/>
      <c r="BV31" s="677"/>
      <c r="BW31" s="677"/>
      <c r="BX31" s="647">
        <v>97</v>
      </c>
      <c r="BY31" s="699"/>
      <c r="BZ31" s="699"/>
      <c r="CA31" s="699"/>
      <c r="CB31" s="700"/>
      <c r="CD31" s="706"/>
      <c r="CE31" s="707"/>
      <c r="CF31" s="656" t="s">
        <v>313</v>
      </c>
      <c r="CG31" s="657"/>
      <c r="CH31" s="657"/>
      <c r="CI31" s="657"/>
      <c r="CJ31" s="657"/>
      <c r="CK31" s="657"/>
      <c r="CL31" s="657"/>
      <c r="CM31" s="657"/>
      <c r="CN31" s="657"/>
      <c r="CO31" s="657"/>
      <c r="CP31" s="657"/>
      <c r="CQ31" s="658"/>
      <c r="CR31" s="641">
        <v>33379</v>
      </c>
      <c r="CS31" s="677"/>
      <c r="CT31" s="677"/>
      <c r="CU31" s="677"/>
      <c r="CV31" s="677"/>
      <c r="CW31" s="677"/>
      <c r="CX31" s="677"/>
      <c r="CY31" s="678"/>
      <c r="CZ31" s="646">
        <v>0.5</v>
      </c>
      <c r="DA31" s="674"/>
      <c r="DB31" s="674"/>
      <c r="DC31" s="679"/>
      <c r="DD31" s="650">
        <v>30725</v>
      </c>
      <c r="DE31" s="677"/>
      <c r="DF31" s="677"/>
      <c r="DG31" s="677"/>
      <c r="DH31" s="677"/>
      <c r="DI31" s="677"/>
      <c r="DJ31" s="677"/>
      <c r="DK31" s="678"/>
      <c r="DL31" s="650">
        <v>30725</v>
      </c>
      <c r="DM31" s="677"/>
      <c r="DN31" s="677"/>
      <c r="DO31" s="677"/>
      <c r="DP31" s="677"/>
      <c r="DQ31" s="677"/>
      <c r="DR31" s="677"/>
      <c r="DS31" s="677"/>
      <c r="DT31" s="677"/>
      <c r="DU31" s="677"/>
      <c r="DV31" s="678"/>
      <c r="DW31" s="646">
        <v>0.9</v>
      </c>
      <c r="DX31" s="674"/>
      <c r="DY31" s="674"/>
      <c r="DZ31" s="674"/>
      <c r="EA31" s="674"/>
      <c r="EB31" s="674"/>
      <c r="EC31" s="675"/>
    </row>
    <row r="32" spans="2:133" ht="11.25" customHeight="1" x14ac:dyDescent="0.15">
      <c r="B32" s="638" t="s">
        <v>314</v>
      </c>
      <c r="C32" s="639"/>
      <c r="D32" s="639"/>
      <c r="E32" s="639"/>
      <c r="F32" s="639"/>
      <c r="G32" s="639"/>
      <c r="H32" s="639"/>
      <c r="I32" s="639"/>
      <c r="J32" s="639"/>
      <c r="K32" s="639"/>
      <c r="L32" s="639"/>
      <c r="M32" s="639"/>
      <c r="N32" s="639"/>
      <c r="O32" s="639"/>
      <c r="P32" s="639"/>
      <c r="Q32" s="640"/>
      <c r="R32" s="641">
        <v>288503</v>
      </c>
      <c r="S32" s="642"/>
      <c r="T32" s="642"/>
      <c r="U32" s="642"/>
      <c r="V32" s="642"/>
      <c r="W32" s="642"/>
      <c r="X32" s="642"/>
      <c r="Y32" s="643"/>
      <c r="Z32" s="644">
        <v>4.4000000000000004</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99.5</v>
      </c>
      <c r="BH32" s="711"/>
      <c r="BI32" s="711"/>
      <c r="BJ32" s="711"/>
      <c r="BK32" s="711"/>
      <c r="BL32" s="711"/>
      <c r="BM32" s="712">
        <v>98.1</v>
      </c>
      <c r="BN32" s="711"/>
      <c r="BO32" s="711"/>
      <c r="BP32" s="711"/>
      <c r="BQ32" s="713"/>
      <c r="BR32" s="710">
        <v>99.4</v>
      </c>
      <c r="BS32" s="711"/>
      <c r="BT32" s="711"/>
      <c r="BU32" s="711"/>
      <c r="BV32" s="711"/>
      <c r="BW32" s="711"/>
      <c r="BX32" s="712">
        <v>97.6</v>
      </c>
      <c r="BY32" s="711"/>
      <c r="BZ32" s="711"/>
      <c r="CA32" s="711"/>
      <c r="CB32" s="713"/>
      <c r="CD32" s="708"/>
      <c r="CE32" s="709"/>
      <c r="CF32" s="656" t="s">
        <v>316</v>
      </c>
      <c r="CG32" s="657"/>
      <c r="CH32" s="657"/>
      <c r="CI32" s="657"/>
      <c r="CJ32" s="657"/>
      <c r="CK32" s="657"/>
      <c r="CL32" s="657"/>
      <c r="CM32" s="657"/>
      <c r="CN32" s="657"/>
      <c r="CO32" s="657"/>
      <c r="CP32" s="657"/>
      <c r="CQ32" s="658"/>
      <c r="CR32" s="641">
        <v>60</v>
      </c>
      <c r="CS32" s="642"/>
      <c r="CT32" s="642"/>
      <c r="CU32" s="642"/>
      <c r="CV32" s="642"/>
      <c r="CW32" s="642"/>
      <c r="CX32" s="642"/>
      <c r="CY32" s="643"/>
      <c r="CZ32" s="646">
        <v>0</v>
      </c>
      <c r="DA32" s="674"/>
      <c r="DB32" s="674"/>
      <c r="DC32" s="679"/>
      <c r="DD32" s="650">
        <v>60</v>
      </c>
      <c r="DE32" s="642"/>
      <c r="DF32" s="642"/>
      <c r="DG32" s="642"/>
      <c r="DH32" s="642"/>
      <c r="DI32" s="642"/>
      <c r="DJ32" s="642"/>
      <c r="DK32" s="643"/>
      <c r="DL32" s="650">
        <v>60</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15">
      <c r="B33" s="638" t="s">
        <v>317</v>
      </c>
      <c r="C33" s="639"/>
      <c r="D33" s="639"/>
      <c r="E33" s="639"/>
      <c r="F33" s="639"/>
      <c r="G33" s="639"/>
      <c r="H33" s="639"/>
      <c r="I33" s="639"/>
      <c r="J33" s="639"/>
      <c r="K33" s="639"/>
      <c r="L33" s="639"/>
      <c r="M33" s="639"/>
      <c r="N33" s="639"/>
      <c r="O33" s="639"/>
      <c r="P33" s="639"/>
      <c r="Q33" s="640"/>
      <c r="R33" s="641">
        <v>173127</v>
      </c>
      <c r="S33" s="642"/>
      <c r="T33" s="642"/>
      <c r="U33" s="642"/>
      <c r="V33" s="642"/>
      <c r="W33" s="642"/>
      <c r="X33" s="642"/>
      <c r="Y33" s="643"/>
      <c r="Z33" s="644">
        <v>2.6</v>
      </c>
      <c r="AA33" s="644"/>
      <c r="AB33" s="644"/>
      <c r="AC33" s="644"/>
      <c r="AD33" s="645" t="s">
        <v>128</v>
      </c>
      <c r="AE33" s="645"/>
      <c r="AF33" s="645"/>
      <c r="AG33" s="645"/>
      <c r="AH33" s="645"/>
      <c r="AI33" s="645"/>
      <c r="AJ33" s="645"/>
      <c r="AK33" s="645"/>
      <c r="AL33" s="646" t="s">
        <v>241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2849623</v>
      </c>
      <c r="CS33" s="677"/>
      <c r="CT33" s="677"/>
      <c r="CU33" s="677"/>
      <c r="CV33" s="677"/>
      <c r="CW33" s="677"/>
      <c r="CX33" s="677"/>
      <c r="CY33" s="678"/>
      <c r="CZ33" s="646">
        <v>44.7</v>
      </c>
      <c r="DA33" s="674"/>
      <c r="DB33" s="674"/>
      <c r="DC33" s="679"/>
      <c r="DD33" s="650">
        <v>1906046</v>
      </c>
      <c r="DE33" s="677"/>
      <c r="DF33" s="677"/>
      <c r="DG33" s="677"/>
      <c r="DH33" s="677"/>
      <c r="DI33" s="677"/>
      <c r="DJ33" s="677"/>
      <c r="DK33" s="678"/>
      <c r="DL33" s="650">
        <v>1193415</v>
      </c>
      <c r="DM33" s="677"/>
      <c r="DN33" s="677"/>
      <c r="DO33" s="677"/>
      <c r="DP33" s="677"/>
      <c r="DQ33" s="677"/>
      <c r="DR33" s="677"/>
      <c r="DS33" s="677"/>
      <c r="DT33" s="677"/>
      <c r="DU33" s="677"/>
      <c r="DV33" s="678"/>
      <c r="DW33" s="646">
        <v>35.4</v>
      </c>
      <c r="DX33" s="674"/>
      <c r="DY33" s="674"/>
      <c r="DZ33" s="674"/>
      <c r="EA33" s="674"/>
      <c r="EB33" s="674"/>
      <c r="EC33" s="675"/>
    </row>
    <row r="34" spans="2:133" ht="11.25" customHeight="1" x14ac:dyDescent="0.15">
      <c r="B34" s="638" t="s">
        <v>319</v>
      </c>
      <c r="C34" s="639"/>
      <c r="D34" s="639"/>
      <c r="E34" s="639"/>
      <c r="F34" s="639"/>
      <c r="G34" s="639"/>
      <c r="H34" s="639"/>
      <c r="I34" s="639"/>
      <c r="J34" s="639"/>
      <c r="K34" s="639"/>
      <c r="L34" s="639"/>
      <c r="M34" s="639"/>
      <c r="N34" s="639"/>
      <c r="O34" s="639"/>
      <c r="P34" s="639"/>
      <c r="Q34" s="640"/>
      <c r="R34" s="641">
        <v>199012</v>
      </c>
      <c r="S34" s="642"/>
      <c r="T34" s="642"/>
      <c r="U34" s="642"/>
      <c r="V34" s="642"/>
      <c r="W34" s="642"/>
      <c r="X34" s="642"/>
      <c r="Y34" s="643"/>
      <c r="Z34" s="644">
        <v>3</v>
      </c>
      <c r="AA34" s="644"/>
      <c r="AB34" s="644"/>
      <c r="AC34" s="644"/>
      <c r="AD34" s="645">
        <v>9040</v>
      </c>
      <c r="AE34" s="645"/>
      <c r="AF34" s="645"/>
      <c r="AG34" s="645"/>
      <c r="AH34" s="645"/>
      <c r="AI34" s="645"/>
      <c r="AJ34" s="645"/>
      <c r="AK34" s="645"/>
      <c r="AL34" s="646">
        <v>0.3</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888626</v>
      </c>
      <c r="CS34" s="642"/>
      <c r="CT34" s="642"/>
      <c r="CU34" s="642"/>
      <c r="CV34" s="642"/>
      <c r="CW34" s="642"/>
      <c r="CX34" s="642"/>
      <c r="CY34" s="643"/>
      <c r="CZ34" s="646">
        <v>14</v>
      </c>
      <c r="DA34" s="674"/>
      <c r="DB34" s="674"/>
      <c r="DC34" s="679"/>
      <c r="DD34" s="650">
        <v>598462</v>
      </c>
      <c r="DE34" s="642"/>
      <c r="DF34" s="642"/>
      <c r="DG34" s="642"/>
      <c r="DH34" s="642"/>
      <c r="DI34" s="642"/>
      <c r="DJ34" s="642"/>
      <c r="DK34" s="643"/>
      <c r="DL34" s="650">
        <v>431564</v>
      </c>
      <c r="DM34" s="642"/>
      <c r="DN34" s="642"/>
      <c r="DO34" s="642"/>
      <c r="DP34" s="642"/>
      <c r="DQ34" s="642"/>
      <c r="DR34" s="642"/>
      <c r="DS34" s="642"/>
      <c r="DT34" s="642"/>
      <c r="DU34" s="642"/>
      <c r="DV34" s="643"/>
      <c r="DW34" s="646">
        <v>12.8</v>
      </c>
      <c r="DX34" s="674"/>
      <c r="DY34" s="674"/>
      <c r="DZ34" s="674"/>
      <c r="EA34" s="674"/>
      <c r="EB34" s="674"/>
      <c r="EC34" s="675"/>
    </row>
    <row r="35" spans="2:133" ht="11.25" customHeight="1" x14ac:dyDescent="0.15">
      <c r="B35" s="638" t="s">
        <v>323</v>
      </c>
      <c r="C35" s="639"/>
      <c r="D35" s="639"/>
      <c r="E35" s="639"/>
      <c r="F35" s="639"/>
      <c r="G35" s="639"/>
      <c r="H35" s="639"/>
      <c r="I35" s="639"/>
      <c r="J35" s="639"/>
      <c r="K35" s="639"/>
      <c r="L35" s="639"/>
      <c r="M35" s="639"/>
      <c r="N35" s="639"/>
      <c r="O35" s="639"/>
      <c r="P35" s="639"/>
      <c r="Q35" s="640"/>
      <c r="R35" s="641">
        <v>791373</v>
      </c>
      <c r="S35" s="642"/>
      <c r="T35" s="642"/>
      <c r="U35" s="642"/>
      <c r="V35" s="642"/>
      <c r="W35" s="642"/>
      <c r="X35" s="642"/>
      <c r="Y35" s="643"/>
      <c r="Z35" s="644">
        <v>12</v>
      </c>
      <c r="AA35" s="644"/>
      <c r="AB35" s="644"/>
      <c r="AC35" s="644"/>
      <c r="AD35" s="645" t="s">
        <v>128</v>
      </c>
      <c r="AE35" s="645"/>
      <c r="AF35" s="645"/>
      <c r="AG35" s="645"/>
      <c r="AH35" s="645"/>
      <c r="AI35" s="645"/>
      <c r="AJ35" s="645"/>
      <c r="AK35" s="645"/>
      <c r="AL35" s="646" t="s">
        <v>128</v>
      </c>
      <c r="AM35" s="647"/>
      <c r="AN35" s="647"/>
      <c r="AO35" s="648"/>
      <c r="AP35" s="234"/>
      <c r="AQ35" s="714" t="s">
        <v>324</v>
      </c>
      <c r="AR35" s="715"/>
      <c r="AS35" s="715"/>
      <c r="AT35" s="715"/>
      <c r="AU35" s="715"/>
      <c r="AV35" s="715"/>
      <c r="AW35" s="715"/>
      <c r="AX35" s="715"/>
      <c r="AY35" s="716"/>
      <c r="AZ35" s="630">
        <v>229659</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t="s">
        <v>128</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167092</v>
      </c>
      <c r="CS35" s="677"/>
      <c r="CT35" s="677"/>
      <c r="CU35" s="677"/>
      <c r="CV35" s="677"/>
      <c r="CW35" s="677"/>
      <c r="CX35" s="677"/>
      <c r="CY35" s="678"/>
      <c r="CZ35" s="646">
        <v>2.6</v>
      </c>
      <c r="DA35" s="674"/>
      <c r="DB35" s="674"/>
      <c r="DC35" s="679"/>
      <c r="DD35" s="650">
        <v>146690</v>
      </c>
      <c r="DE35" s="677"/>
      <c r="DF35" s="677"/>
      <c r="DG35" s="677"/>
      <c r="DH35" s="677"/>
      <c r="DI35" s="677"/>
      <c r="DJ35" s="677"/>
      <c r="DK35" s="678"/>
      <c r="DL35" s="650">
        <v>83337</v>
      </c>
      <c r="DM35" s="677"/>
      <c r="DN35" s="677"/>
      <c r="DO35" s="677"/>
      <c r="DP35" s="677"/>
      <c r="DQ35" s="677"/>
      <c r="DR35" s="677"/>
      <c r="DS35" s="677"/>
      <c r="DT35" s="677"/>
      <c r="DU35" s="677"/>
      <c r="DV35" s="678"/>
      <c r="DW35" s="646">
        <v>2.5</v>
      </c>
      <c r="DX35" s="674"/>
      <c r="DY35" s="674"/>
      <c r="DZ35" s="674"/>
      <c r="EA35" s="674"/>
      <c r="EB35" s="674"/>
      <c r="EC35" s="675"/>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241</v>
      </c>
      <c r="S36" s="642"/>
      <c r="T36" s="642"/>
      <c r="U36" s="642"/>
      <c r="V36" s="642"/>
      <c r="W36" s="642"/>
      <c r="X36" s="642"/>
      <c r="Y36" s="643"/>
      <c r="Z36" s="644" t="s">
        <v>128</v>
      </c>
      <c r="AA36" s="644"/>
      <c r="AB36" s="644"/>
      <c r="AC36" s="644"/>
      <c r="AD36" s="645" t="s">
        <v>128</v>
      </c>
      <c r="AE36" s="645"/>
      <c r="AF36" s="645"/>
      <c r="AG36" s="645"/>
      <c r="AH36" s="645"/>
      <c r="AI36" s="645"/>
      <c r="AJ36" s="645"/>
      <c r="AK36" s="645"/>
      <c r="AL36" s="646" t="s">
        <v>128</v>
      </c>
      <c r="AM36" s="647"/>
      <c r="AN36" s="647"/>
      <c r="AO36" s="648"/>
      <c r="AQ36" s="718" t="s">
        <v>328</v>
      </c>
      <c r="AR36" s="719"/>
      <c r="AS36" s="719"/>
      <c r="AT36" s="719"/>
      <c r="AU36" s="719"/>
      <c r="AV36" s="719"/>
      <c r="AW36" s="719"/>
      <c r="AX36" s="719"/>
      <c r="AY36" s="720"/>
      <c r="AZ36" s="641">
        <v>131251</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t="s">
        <v>128</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1354880</v>
      </c>
      <c r="CS36" s="642"/>
      <c r="CT36" s="642"/>
      <c r="CU36" s="642"/>
      <c r="CV36" s="642"/>
      <c r="CW36" s="642"/>
      <c r="CX36" s="642"/>
      <c r="CY36" s="643"/>
      <c r="CZ36" s="646">
        <v>21.3</v>
      </c>
      <c r="DA36" s="674"/>
      <c r="DB36" s="674"/>
      <c r="DC36" s="679"/>
      <c r="DD36" s="650">
        <v>887641</v>
      </c>
      <c r="DE36" s="642"/>
      <c r="DF36" s="642"/>
      <c r="DG36" s="642"/>
      <c r="DH36" s="642"/>
      <c r="DI36" s="642"/>
      <c r="DJ36" s="642"/>
      <c r="DK36" s="643"/>
      <c r="DL36" s="650">
        <v>678514</v>
      </c>
      <c r="DM36" s="642"/>
      <c r="DN36" s="642"/>
      <c r="DO36" s="642"/>
      <c r="DP36" s="642"/>
      <c r="DQ36" s="642"/>
      <c r="DR36" s="642"/>
      <c r="DS36" s="642"/>
      <c r="DT36" s="642"/>
      <c r="DU36" s="642"/>
      <c r="DV36" s="643"/>
      <c r="DW36" s="646">
        <v>20.100000000000001</v>
      </c>
      <c r="DX36" s="674"/>
      <c r="DY36" s="674"/>
      <c r="DZ36" s="674"/>
      <c r="EA36" s="674"/>
      <c r="EB36" s="674"/>
      <c r="EC36" s="675"/>
    </row>
    <row r="37" spans="2:133" ht="11.25" customHeight="1" x14ac:dyDescent="0.15">
      <c r="B37" s="638" t="s">
        <v>331</v>
      </c>
      <c r="C37" s="639"/>
      <c r="D37" s="639"/>
      <c r="E37" s="639"/>
      <c r="F37" s="639"/>
      <c r="G37" s="639"/>
      <c r="H37" s="639"/>
      <c r="I37" s="639"/>
      <c r="J37" s="639"/>
      <c r="K37" s="639"/>
      <c r="L37" s="639"/>
      <c r="M37" s="639"/>
      <c r="N37" s="639"/>
      <c r="O37" s="639"/>
      <c r="P37" s="639"/>
      <c r="Q37" s="640"/>
      <c r="R37" s="641">
        <v>164673</v>
      </c>
      <c r="S37" s="642"/>
      <c r="T37" s="642"/>
      <c r="U37" s="642"/>
      <c r="V37" s="642"/>
      <c r="W37" s="642"/>
      <c r="X37" s="642"/>
      <c r="Y37" s="643"/>
      <c r="Z37" s="644">
        <v>2.5</v>
      </c>
      <c r="AA37" s="644"/>
      <c r="AB37" s="644"/>
      <c r="AC37" s="644"/>
      <c r="AD37" s="645" t="s">
        <v>128</v>
      </c>
      <c r="AE37" s="645"/>
      <c r="AF37" s="645"/>
      <c r="AG37" s="645"/>
      <c r="AH37" s="645"/>
      <c r="AI37" s="645"/>
      <c r="AJ37" s="645"/>
      <c r="AK37" s="645"/>
      <c r="AL37" s="646" t="s">
        <v>128</v>
      </c>
      <c r="AM37" s="647"/>
      <c r="AN37" s="647"/>
      <c r="AO37" s="648"/>
      <c r="AQ37" s="718" t="s">
        <v>332</v>
      </c>
      <c r="AR37" s="719"/>
      <c r="AS37" s="719"/>
      <c r="AT37" s="719"/>
      <c r="AU37" s="719"/>
      <c r="AV37" s="719"/>
      <c r="AW37" s="719"/>
      <c r="AX37" s="719"/>
      <c r="AY37" s="720"/>
      <c r="AZ37" s="641">
        <v>59607</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1145</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598146</v>
      </c>
      <c r="CS37" s="677"/>
      <c r="CT37" s="677"/>
      <c r="CU37" s="677"/>
      <c r="CV37" s="677"/>
      <c r="CW37" s="677"/>
      <c r="CX37" s="677"/>
      <c r="CY37" s="678"/>
      <c r="CZ37" s="646">
        <v>9.4</v>
      </c>
      <c r="DA37" s="674"/>
      <c r="DB37" s="674"/>
      <c r="DC37" s="679"/>
      <c r="DD37" s="650">
        <v>539645</v>
      </c>
      <c r="DE37" s="677"/>
      <c r="DF37" s="677"/>
      <c r="DG37" s="677"/>
      <c r="DH37" s="677"/>
      <c r="DI37" s="677"/>
      <c r="DJ37" s="677"/>
      <c r="DK37" s="678"/>
      <c r="DL37" s="650">
        <v>539645</v>
      </c>
      <c r="DM37" s="677"/>
      <c r="DN37" s="677"/>
      <c r="DO37" s="677"/>
      <c r="DP37" s="677"/>
      <c r="DQ37" s="677"/>
      <c r="DR37" s="677"/>
      <c r="DS37" s="677"/>
      <c r="DT37" s="677"/>
      <c r="DU37" s="677"/>
      <c r="DV37" s="678"/>
      <c r="DW37" s="646">
        <v>16</v>
      </c>
      <c r="DX37" s="674"/>
      <c r="DY37" s="674"/>
      <c r="DZ37" s="674"/>
      <c r="EA37" s="674"/>
      <c r="EB37" s="674"/>
      <c r="EC37" s="675"/>
    </row>
    <row r="38" spans="2:133" ht="11.25" customHeight="1" x14ac:dyDescent="0.15">
      <c r="B38" s="686" t="s">
        <v>335</v>
      </c>
      <c r="C38" s="687"/>
      <c r="D38" s="687"/>
      <c r="E38" s="687"/>
      <c r="F38" s="687"/>
      <c r="G38" s="687"/>
      <c r="H38" s="687"/>
      <c r="I38" s="687"/>
      <c r="J38" s="687"/>
      <c r="K38" s="687"/>
      <c r="L38" s="687"/>
      <c r="M38" s="687"/>
      <c r="N38" s="687"/>
      <c r="O38" s="687"/>
      <c r="P38" s="687"/>
      <c r="Q38" s="688"/>
      <c r="R38" s="721">
        <v>6600459</v>
      </c>
      <c r="S38" s="722"/>
      <c r="T38" s="722"/>
      <c r="U38" s="722"/>
      <c r="V38" s="722"/>
      <c r="W38" s="722"/>
      <c r="X38" s="722"/>
      <c r="Y38" s="723"/>
      <c r="Z38" s="724">
        <v>100</v>
      </c>
      <c r="AA38" s="724"/>
      <c r="AB38" s="724"/>
      <c r="AC38" s="724"/>
      <c r="AD38" s="725">
        <v>3204124</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24201</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1957</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170052</v>
      </c>
      <c r="CS38" s="642"/>
      <c r="CT38" s="642"/>
      <c r="CU38" s="642"/>
      <c r="CV38" s="642"/>
      <c r="CW38" s="642"/>
      <c r="CX38" s="642"/>
      <c r="CY38" s="643"/>
      <c r="CZ38" s="646">
        <v>2.7</v>
      </c>
      <c r="DA38" s="674"/>
      <c r="DB38" s="674"/>
      <c r="DC38" s="679"/>
      <c r="DD38" s="650">
        <v>162253</v>
      </c>
      <c r="DE38" s="642"/>
      <c r="DF38" s="642"/>
      <c r="DG38" s="642"/>
      <c r="DH38" s="642"/>
      <c r="DI38" s="642"/>
      <c r="DJ38" s="642"/>
      <c r="DK38" s="643"/>
      <c r="DL38" s="650" t="s">
        <v>128</v>
      </c>
      <c r="DM38" s="642"/>
      <c r="DN38" s="642"/>
      <c r="DO38" s="642"/>
      <c r="DP38" s="642"/>
      <c r="DQ38" s="642"/>
      <c r="DR38" s="642"/>
      <c r="DS38" s="642"/>
      <c r="DT38" s="642"/>
      <c r="DU38" s="642"/>
      <c r="DV38" s="643"/>
      <c r="DW38" s="646" t="s">
        <v>128</v>
      </c>
      <c r="DX38" s="674"/>
      <c r="DY38" s="674"/>
      <c r="DZ38" s="674"/>
      <c r="EA38" s="674"/>
      <c r="EB38" s="674"/>
      <c r="EC38" s="675"/>
    </row>
    <row r="39" spans="2:133" ht="11.25" customHeight="1" x14ac:dyDescent="0.15">
      <c r="AQ39" s="718" t="s">
        <v>339</v>
      </c>
      <c r="AR39" s="719"/>
      <c r="AS39" s="719"/>
      <c r="AT39" s="719"/>
      <c r="AU39" s="719"/>
      <c r="AV39" s="719"/>
      <c r="AW39" s="719"/>
      <c r="AX39" s="719"/>
      <c r="AY39" s="720"/>
      <c r="AZ39" s="641" t="s">
        <v>241</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1</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218973</v>
      </c>
      <c r="CS39" s="677"/>
      <c r="CT39" s="677"/>
      <c r="CU39" s="677"/>
      <c r="CV39" s="677"/>
      <c r="CW39" s="677"/>
      <c r="CX39" s="677"/>
      <c r="CY39" s="678"/>
      <c r="CZ39" s="646">
        <v>3.4</v>
      </c>
      <c r="DA39" s="674"/>
      <c r="DB39" s="674"/>
      <c r="DC39" s="679"/>
      <c r="DD39" s="650">
        <v>61000</v>
      </c>
      <c r="DE39" s="677"/>
      <c r="DF39" s="677"/>
      <c r="DG39" s="677"/>
      <c r="DH39" s="677"/>
      <c r="DI39" s="677"/>
      <c r="DJ39" s="677"/>
      <c r="DK39" s="678"/>
      <c r="DL39" s="650" t="s">
        <v>128</v>
      </c>
      <c r="DM39" s="677"/>
      <c r="DN39" s="677"/>
      <c r="DO39" s="677"/>
      <c r="DP39" s="677"/>
      <c r="DQ39" s="677"/>
      <c r="DR39" s="677"/>
      <c r="DS39" s="677"/>
      <c r="DT39" s="677"/>
      <c r="DU39" s="677"/>
      <c r="DV39" s="678"/>
      <c r="DW39" s="646" t="s">
        <v>241</v>
      </c>
      <c r="DX39" s="674"/>
      <c r="DY39" s="674"/>
      <c r="DZ39" s="674"/>
      <c r="EA39" s="674"/>
      <c r="EB39" s="674"/>
      <c r="EC39" s="675"/>
    </row>
    <row r="40" spans="2:133" ht="11.25" customHeight="1" x14ac:dyDescent="0.15">
      <c r="AQ40" s="718" t="s">
        <v>343</v>
      </c>
      <c r="AR40" s="719"/>
      <c r="AS40" s="719"/>
      <c r="AT40" s="719"/>
      <c r="AU40" s="719"/>
      <c r="AV40" s="719"/>
      <c r="AW40" s="719"/>
      <c r="AX40" s="719"/>
      <c r="AY40" s="720"/>
      <c r="AZ40" s="641">
        <v>14600</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128</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50000</v>
      </c>
      <c r="CS40" s="642"/>
      <c r="CT40" s="642"/>
      <c r="CU40" s="642"/>
      <c r="CV40" s="642"/>
      <c r="CW40" s="642"/>
      <c r="CX40" s="642"/>
      <c r="CY40" s="643"/>
      <c r="CZ40" s="646">
        <v>0.8</v>
      </c>
      <c r="DA40" s="674"/>
      <c r="DB40" s="674"/>
      <c r="DC40" s="679"/>
      <c r="DD40" s="650">
        <v>50000</v>
      </c>
      <c r="DE40" s="642"/>
      <c r="DF40" s="642"/>
      <c r="DG40" s="642"/>
      <c r="DH40" s="642"/>
      <c r="DI40" s="642"/>
      <c r="DJ40" s="642"/>
      <c r="DK40" s="643"/>
      <c r="DL40" s="650" t="s">
        <v>241</v>
      </c>
      <c r="DM40" s="642"/>
      <c r="DN40" s="642"/>
      <c r="DO40" s="642"/>
      <c r="DP40" s="642"/>
      <c r="DQ40" s="642"/>
      <c r="DR40" s="642"/>
      <c r="DS40" s="642"/>
      <c r="DT40" s="642"/>
      <c r="DU40" s="642"/>
      <c r="DV40" s="643"/>
      <c r="DW40" s="646" t="s">
        <v>241</v>
      </c>
      <c r="DX40" s="674"/>
      <c r="DY40" s="674"/>
      <c r="DZ40" s="674"/>
      <c r="EA40" s="674"/>
      <c r="EB40" s="674"/>
      <c r="EC40" s="675"/>
    </row>
    <row r="41" spans="2:133" ht="11.25" customHeight="1" x14ac:dyDescent="0.15">
      <c r="AQ41" s="728" t="s">
        <v>346</v>
      </c>
      <c r="AR41" s="729"/>
      <c r="AS41" s="729"/>
      <c r="AT41" s="729"/>
      <c r="AU41" s="729"/>
      <c r="AV41" s="729"/>
      <c r="AW41" s="729"/>
      <c r="AX41" s="729"/>
      <c r="AY41" s="730"/>
      <c r="AZ41" s="721" t="s">
        <v>128</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t="s">
        <v>241</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241</v>
      </c>
      <c r="DA41" s="674"/>
      <c r="DB41" s="674"/>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1024654</v>
      </c>
      <c r="CS42" s="642"/>
      <c r="CT42" s="642"/>
      <c r="CU42" s="642"/>
      <c r="CV42" s="642"/>
      <c r="CW42" s="642"/>
      <c r="CX42" s="642"/>
      <c r="CY42" s="643"/>
      <c r="CZ42" s="646">
        <v>16.100000000000001</v>
      </c>
      <c r="DA42" s="647"/>
      <c r="DB42" s="647"/>
      <c r="DC42" s="742"/>
      <c r="DD42" s="650">
        <v>133056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14698</v>
      </c>
      <c r="CS43" s="677"/>
      <c r="CT43" s="677"/>
      <c r="CU43" s="677"/>
      <c r="CV43" s="677"/>
      <c r="CW43" s="677"/>
      <c r="CX43" s="677"/>
      <c r="CY43" s="678"/>
      <c r="CZ43" s="646">
        <v>0.2</v>
      </c>
      <c r="DA43" s="674"/>
      <c r="DB43" s="674"/>
      <c r="DC43" s="679"/>
      <c r="DD43" s="650">
        <v>14698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305</v>
      </c>
      <c r="CE44" s="754"/>
      <c r="CF44" s="638" t="s">
        <v>354</v>
      </c>
      <c r="CG44" s="639"/>
      <c r="CH44" s="639"/>
      <c r="CI44" s="639"/>
      <c r="CJ44" s="639"/>
      <c r="CK44" s="639"/>
      <c r="CL44" s="639"/>
      <c r="CM44" s="639"/>
      <c r="CN44" s="639"/>
      <c r="CO44" s="639"/>
      <c r="CP44" s="639"/>
      <c r="CQ44" s="640"/>
      <c r="CR44" s="641">
        <v>1015544</v>
      </c>
      <c r="CS44" s="642"/>
      <c r="CT44" s="642"/>
      <c r="CU44" s="642"/>
      <c r="CV44" s="642"/>
      <c r="CW44" s="642"/>
      <c r="CX44" s="642"/>
      <c r="CY44" s="643"/>
      <c r="CZ44" s="646">
        <v>15.9</v>
      </c>
      <c r="DA44" s="647"/>
      <c r="DB44" s="647"/>
      <c r="DC44" s="742"/>
      <c r="DD44" s="650">
        <v>127646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422081</v>
      </c>
      <c r="CS45" s="677"/>
      <c r="CT45" s="677"/>
      <c r="CU45" s="677"/>
      <c r="CV45" s="677"/>
      <c r="CW45" s="677"/>
      <c r="CX45" s="677"/>
      <c r="CY45" s="678"/>
      <c r="CZ45" s="646">
        <v>6.6</v>
      </c>
      <c r="DA45" s="674"/>
      <c r="DB45" s="674"/>
      <c r="DC45" s="679"/>
      <c r="DD45" s="650">
        <v>21128</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586453</v>
      </c>
      <c r="CS46" s="642"/>
      <c r="CT46" s="642"/>
      <c r="CU46" s="642"/>
      <c r="CV46" s="642"/>
      <c r="CW46" s="642"/>
      <c r="CX46" s="642"/>
      <c r="CY46" s="643"/>
      <c r="CZ46" s="646">
        <v>9.1999999999999993</v>
      </c>
      <c r="DA46" s="647"/>
      <c r="DB46" s="647"/>
      <c r="DC46" s="742"/>
      <c r="DD46" s="650">
        <v>105418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v>9110</v>
      </c>
      <c r="CS47" s="677"/>
      <c r="CT47" s="677"/>
      <c r="CU47" s="677"/>
      <c r="CV47" s="677"/>
      <c r="CW47" s="677"/>
      <c r="CX47" s="677"/>
      <c r="CY47" s="678"/>
      <c r="CZ47" s="646">
        <v>0.1</v>
      </c>
      <c r="DA47" s="674"/>
      <c r="DB47" s="674"/>
      <c r="DC47" s="679"/>
      <c r="DD47" s="650">
        <v>5410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128</v>
      </c>
      <c r="CS48" s="642"/>
      <c r="CT48" s="642"/>
      <c r="CU48" s="642"/>
      <c r="CV48" s="642"/>
      <c r="CW48" s="642"/>
      <c r="CX48" s="642"/>
      <c r="CY48" s="643"/>
      <c r="CZ48" s="646" t="s">
        <v>241</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6368661</v>
      </c>
      <c r="CS49" s="711"/>
      <c r="CT49" s="711"/>
      <c r="CU49" s="711"/>
      <c r="CV49" s="711"/>
      <c r="CW49" s="711"/>
      <c r="CX49" s="711"/>
      <c r="CY49" s="743"/>
      <c r="CZ49" s="726">
        <v>100</v>
      </c>
      <c r="DA49" s="744"/>
      <c r="DB49" s="744"/>
      <c r="DC49" s="745"/>
      <c r="DD49" s="746">
        <v>3801514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YGDQG1+cIUBZd7bc5O6s5QUgVNw4YDBH47PNC8AXrqllwNUCmZK+T1oPU0T2I9c54+keQVYi01pbKJt7LQZzNw==" saltValue="JLXAVzAStYh1XeY7lr9Rn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6600</v>
      </c>
      <c r="R7" s="777"/>
      <c r="S7" s="777"/>
      <c r="T7" s="777"/>
      <c r="U7" s="777"/>
      <c r="V7" s="777">
        <v>6368</v>
      </c>
      <c r="W7" s="777"/>
      <c r="X7" s="777"/>
      <c r="Y7" s="777"/>
      <c r="Z7" s="777"/>
      <c r="AA7" s="777">
        <v>232</v>
      </c>
      <c r="AB7" s="777"/>
      <c r="AC7" s="777"/>
      <c r="AD7" s="777"/>
      <c r="AE7" s="778"/>
      <c r="AF7" s="779">
        <v>204</v>
      </c>
      <c r="AG7" s="780"/>
      <c r="AH7" s="780"/>
      <c r="AI7" s="780"/>
      <c r="AJ7" s="781"/>
      <c r="AK7" s="816">
        <v>289</v>
      </c>
      <c r="AL7" s="817"/>
      <c r="AM7" s="817"/>
      <c r="AN7" s="817"/>
      <c r="AO7" s="817"/>
      <c r="AP7" s="817">
        <v>5483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587</v>
      </c>
      <c r="BS7" s="820" t="s">
        <v>586</v>
      </c>
      <c r="BT7" s="821"/>
      <c r="BU7" s="821"/>
      <c r="BV7" s="821"/>
      <c r="BW7" s="821"/>
      <c r="BX7" s="821"/>
      <c r="BY7" s="821"/>
      <c r="BZ7" s="821"/>
      <c r="CA7" s="821"/>
      <c r="CB7" s="821"/>
      <c r="CC7" s="821"/>
      <c r="CD7" s="821"/>
      <c r="CE7" s="821"/>
      <c r="CF7" s="821"/>
      <c r="CG7" s="822"/>
      <c r="CH7" s="813">
        <v>0</v>
      </c>
      <c r="CI7" s="814"/>
      <c r="CJ7" s="814"/>
      <c r="CK7" s="814"/>
      <c r="CL7" s="815"/>
      <c r="CM7" s="813">
        <v>8</v>
      </c>
      <c r="CN7" s="814"/>
      <c r="CO7" s="814"/>
      <c r="CP7" s="814"/>
      <c r="CQ7" s="815"/>
      <c r="CR7" s="813">
        <v>5</v>
      </c>
      <c r="CS7" s="814"/>
      <c r="CT7" s="814"/>
      <c r="CU7" s="814"/>
      <c r="CV7" s="815"/>
      <c r="CW7" s="813" t="s">
        <v>572</v>
      </c>
      <c r="CX7" s="814"/>
      <c r="CY7" s="814"/>
      <c r="CZ7" s="814"/>
      <c r="DA7" s="815"/>
      <c r="DB7" s="813" t="s">
        <v>572</v>
      </c>
      <c r="DC7" s="814"/>
      <c r="DD7" s="814"/>
      <c r="DE7" s="814"/>
      <c r="DF7" s="815"/>
      <c r="DG7" s="813" t="s">
        <v>588</v>
      </c>
      <c r="DH7" s="814"/>
      <c r="DI7" s="814"/>
      <c r="DJ7" s="814"/>
      <c r="DK7" s="815"/>
      <c r="DL7" s="813" t="s">
        <v>582</v>
      </c>
      <c r="DM7" s="814"/>
      <c r="DN7" s="814"/>
      <c r="DO7" s="814"/>
      <c r="DP7" s="815"/>
      <c r="DQ7" s="813" t="s">
        <v>572</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384</v>
      </c>
      <c r="B23" s="832" t="s">
        <v>385</v>
      </c>
      <c r="C23" s="833"/>
      <c r="D23" s="833"/>
      <c r="E23" s="833"/>
      <c r="F23" s="833"/>
      <c r="G23" s="833"/>
      <c r="H23" s="833"/>
      <c r="I23" s="833"/>
      <c r="J23" s="833"/>
      <c r="K23" s="833"/>
      <c r="L23" s="833"/>
      <c r="M23" s="833"/>
      <c r="N23" s="833"/>
      <c r="O23" s="833"/>
      <c r="P23" s="834"/>
      <c r="Q23" s="835">
        <v>6600</v>
      </c>
      <c r="R23" s="836"/>
      <c r="S23" s="836"/>
      <c r="T23" s="836"/>
      <c r="U23" s="836"/>
      <c r="V23" s="836">
        <v>6368</v>
      </c>
      <c r="W23" s="836"/>
      <c r="X23" s="836"/>
      <c r="Y23" s="836"/>
      <c r="Z23" s="836"/>
      <c r="AA23" s="836">
        <v>232</v>
      </c>
      <c r="AB23" s="836"/>
      <c r="AC23" s="836"/>
      <c r="AD23" s="836"/>
      <c r="AE23" s="837"/>
      <c r="AF23" s="838">
        <v>204</v>
      </c>
      <c r="AG23" s="836"/>
      <c r="AH23" s="836"/>
      <c r="AI23" s="836"/>
      <c r="AJ23" s="839"/>
      <c r="AK23" s="840"/>
      <c r="AL23" s="841"/>
      <c r="AM23" s="841"/>
      <c r="AN23" s="841"/>
      <c r="AO23" s="841"/>
      <c r="AP23" s="836">
        <v>5483</v>
      </c>
      <c r="AQ23" s="836"/>
      <c r="AR23" s="836"/>
      <c r="AS23" s="836"/>
      <c r="AT23" s="836"/>
      <c r="AU23" s="842"/>
      <c r="AV23" s="842"/>
      <c r="AW23" s="842"/>
      <c r="AX23" s="842"/>
      <c r="AY23" s="843"/>
      <c r="AZ23" s="851" t="s">
        <v>128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396</v>
      </c>
      <c r="C28" s="774"/>
      <c r="D28" s="774"/>
      <c r="E28" s="774"/>
      <c r="F28" s="774"/>
      <c r="G28" s="774"/>
      <c r="H28" s="774"/>
      <c r="I28" s="774"/>
      <c r="J28" s="774"/>
      <c r="K28" s="774"/>
      <c r="L28" s="774"/>
      <c r="M28" s="774"/>
      <c r="N28" s="774"/>
      <c r="O28" s="774"/>
      <c r="P28" s="775"/>
      <c r="Q28" s="864">
        <v>165</v>
      </c>
      <c r="R28" s="865"/>
      <c r="S28" s="865"/>
      <c r="T28" s="865"/>
      <c r="U28" s="865"/>
      <c r="V28" s="865">
        <v>157</v>
      </c>
      <c r="W28" s="865"/>
      <c r="X28" s="865"/>
      <c r="Y28" s="865"/>
      <c r="Z28" s="865"/>
      <c r="AA28" s="865">
        <v>8</v>
      </c>
      <c r="AB28" s="865"/>
      <c r="AC28" s="865"/>
      <c r="AD28" s="865"/>
      <c r="AE28" s="866"/>
      <c r="AF28" s="867">
        <v>8</v>
      </c>
      <c r="AG28" s="865"/>
      <c r="AH28" s="865"/>
      <c r="AI28" s="865"/>
      <c r="AJ28" s="868"/>
      <c r="AK28" s="869">
        <v>15</v>
      </c>
      <c r="AL28" s="860"/>
      <c r="AM28" s="860"/>
      <c r="AN28" s="860"/>
      <c r="AO28" s="860"/>
      <c r="AP28" s="860">
        <v>10</v>
      </c>
      <c r="AQ28" s="860"/>
      <c r="AR28" s="860"/>
      <c r="AS28" s="860"/>
      <c r="AT28" s="860"/>
      <c r="AU28" s="860">
        <v>0</v>
      </c>
      <c r="AV28" s="860"/>
      <c r="AW28" s="860"/>
      <c r="AX28" s="860"/>
      <c r="AY28" s="860"/>
      <c r="AZ28" s="861" t="s">
        <v>572</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397</v>
      </c>
      <c r="C29" s="798"/>
      <c r="D29" s="798"/>
      <c r="E29" s="798"/>
      <c r="F29" s="798"/>
      <c r="G29" s="798"/>
      <c r="H29" s="798"/>
      <c r="I29" s="798"/>
      <c r="J29" s="798"/>
      <c r="K29" s="798"/>
      <c r="L29" s="798"/>
      <c r="M29" s="798"/>
      <c r="N29" s="798"/>
      <c r="O29" s="798"/>
      <c r="P29" s="799"/>
      <c r="Q29" s="800">
        <v>149</v>
      </c>
      <c r="R29" s="801"/>
      <c r="S29" s="801"/>
      <c r="T29" s="801"/>
      <c r="U29" s="801"/>
      <c r="V29" s="801">
        <v>163</v>
      </c>
      <c r="W29" s="801"/>
      <c r="X29" s="801"/>
      <c r="Y29" s="801"/>
      <c r="Z29" s="801"/>
      <c r="AA29" s="801">
        <v>-14</v>
      </c>
      <c r="AB29" s="801"/>
      <c r="AC29" s="801"/>
      <c r="AD29" s="801"/>
      <c r="AE29" s="802"/>
      <c r="AF29" s="803">
        <v>69</v>
      </c>
      <c r="AG29" s="804"/>
      <c r="AH29" s="804"/>
      <c r="AI29" s="804"/>
      <c r="AJ29" s="805"/>
      <c r="AK29" s="872">
        <v>60</v>
      </c>
      <c r="AL29" s="873"/>
      <c r="AM29" s="873"/>
      <c r="AN29" s="873"/>
      <c r="AO29" s="873"/>
      <c r="AP29" s="873">
        <v>772</v>
      </c>
      <c r="AQ29" s="873"/>
      <c r="AR29" s="873"/>
      <c r="AS29" s="873"/>
      <c r="AT29" s="873"/>
      <c r="AU29" s="873">
        <v>446</v>
      </c>
      <c r="AV29" s="873"/>
      <c r="AW29" s="873"/>
      <c r="AX29" s="873"/>
      <c r="AY29" s="873"/>
      <c r="AZ29" s="874" t="s">
        <v>572</v>
      </c>
      <c r="BA29" s="874"/>
      <c r="BB29" s="874"/>
      <c r="BC29" s="874"/>
      <c r="BD29" s="874"/>
      <c r="BE29" s="870" t="s">
        <v>398</v>
      </c>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399</v>
      </c>
      <c r="C30" s="798"/>
      <c r="D30" s="798"/>
      <c r="E30" s="798"/>
      <c r="F30" s="798"/>
      <c r="G30" s="798"/>
      <c r="H30" s="798"/>
      <c r="I30" s="798"/>
      <c r="J30" s="798"/>
      <c r="K30" s="798"/>
      <c r="L30" s="798"/>
      <c r="M30" s="798"/>
      <c r="N30" s="798"/>
      <c r="O30" s="798"/>
      <c r="P30" s="799"/>
      <c r="Q30" s="800">
        <v>293</v>
      </c>
      <c r="R30" s="801"/>
      <c r="S30" s="801"/>
      <c r="T30" s="801"/>
      <c r="U30" s="801"/>
      <c r="V30" s="801">
        <v>227</v>
      </c>
      <c r="W30" s="801"/>
      <c r="X30" s="801"/>
      <c r="Y30" s="801"/>
      <c r="Z30" s="801"/>
      <c r="AA30" s="801">
        <v>66</v>
      </c>
      <c r="AB30" s="801"/>
      <c r="AC30" s="801"/>
      <c r="AD30" s="801"/>
      <c r="AE30" s="802"/>
      <c r="AF30" s="803">
        <v>60</v>
      </c>
      <c r="AG30" s="804"/>
      <c r="AH30" s="804"/>
      <c r="AI30" s="804"/>
      <c r="AJ30" s="805"/>
      <c r="AK30" s="872">
        <v>131</v>
      </c>
      <c r="AL30" s="873"/>
      <c r="AM30" s="873"/>
      <c r="AN30" s="873"/>
      <c r="AO30" s="873"/>
      <c r="AP30" s="873">
        <v>934</v>
      </c>
      <c r="AQ30" s="873"/>
      <c r="AR30" s="873"/>
      <c r="AS30" s="873"/>
      <c r="AT30" s="873"/>
      <c r="AU30" s="873">
        <v>732</v>
      </c>
      <c r="AV30" s="873"/>
      <c r="AW30" s="873"/>
      <c r="AX30" s="873"/>
      <c r="AY30" s="873"/>
      <c r="AZ30" s="874" t="s">
        <v>572</v>
      </c>
      <c r="BA30" s="874"/>
      <c r="BB30" s="874"/>
      <c r="BC30" s="874"/>
      <c r="BD30" s="874"/>
      <c r="BE30" s="870" t="s">
        <v>400</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c r="C31" s="798"/>
      <c r="D31" s="798"/>
      <c r="E31" s="798"/>
      <c r="F31" s="798"/>
      <c r="G31" s="798"/>
      <c r="H31" s="798"/>
      <c r="I31" s="798"/>
      <c r="J31" s="798"/>
      <c r="K31" s="798"/>
      <c r="L31" s="798"/>
      <c r="M31" s="798"/>
      <c r="N31" s="798"/>
      <c r="O31" s="798"/>
      <c r="P31" s="799"/>
      <c r="Q31" s="800"/>
      <c r="R31" s="801"/>
      <c r="S31" s="801"/>
      <c r="T31" s="801"/>
      <c r="U31" s="801"/>
      <c r="V31" s="801"/>
      <c r="W31" s="801"/>
      <c r="X31" s="801"/>
      <c r="Y31" s="801"/>
      <c r="Z31" s="801"/>
      <c r="AA31" s="801"/>
      <c r="AB31" s="801"/>
      <c r="AC31" s="801"/>
      <c r="AD31" s="801"/>
      <c r="AE31" s="802"/>
      <c r="AF31" s="803"/>
      <c r="AG31" s="804"/>
      <c r="AH31" s="804"/>
      <c r="AI31" s="804"/>
      <c r="AJ31" s="805"/>
      <c r="AK31" s="872"/>
      <c r="AL31" s="873"/>
      <c r="AM31" s="873"/>
      <c r="AN31" s="873"/>
      <c r="AO31" s="873"/>
      <c r="AP31" s="873"/>
      <c r="AQ31" s="873"/>
      <c r="AR31" s="873"/>
      <c r="AS31" s="873"/>
      <c r="AT31" s="873"/>
      <c r="AU31" s="873"/>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384</v>
      </c>
      <c r="B63" s="832" t="s">
        <v>402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136</v>
      </c>
      <c r="AG63" s="884"/>
      <c r="AH63" s="884"/>
      <c r="AI63" s="884"/>
      <c r="AJ63" s="885"/>
      <c r="AK63" s="886"/>
      <c r="AL63" s="881"/>
      <c r="AM63" s="881"/>
      <c r="AN63" s="881"/>
      <c r="AO63" s="881"/>
      <c r="AP63" s="884">
        <v>1716</v>
      </c>
      <c r="AQ63" s="884"/>
      <c r="AR63" s="884"/>
      <c r="AS63" s="884"/>
      <c r="AT63" s="884"/>
      <c r="AU63" s="884">
        <v>1178</v>
      </c>
      <c r="AV63" s="884"/>
      <c r="AW63" s="884"/>
      <c r="AX63" s="884"/>
      <c r="AY63" s="884"/>
      <c r="AZ63" s="888"/>
      <c r="BA63" s="888"/>
      <c r="BB63" s="888"/>
      <c r="BC63" s="888"/>
      <c r="BD63" s="888"/>
      <c r="BE63" s="889"/>
      <c r="BF63" s="889"/>
      <c r="BG63" s="889"/>
      <c r="BH63" s="889"/>
      <c r="BI63" s="890"/>
      <c r="BJ63" s="891" t="s">
        <v>128</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404</v>
      </c>
      <c r="B66" s="783"/>
      <c r="C66" s="783"/>
      <c r="D66" s="783"/>
      <c r="E66" s="783"/>
      <c r="F66" s="783"/>
      <c r="G66" s="783"/>
      <c r="H66" s="783"/>
      <c r="I66" s="783"/>
      <c r="J66" s="783"/>
      <c r="K66" s="783"/>
      <c r="L66" s="783"/>
      <c r="M66" s="783"/>
      <c r="N66" s="783"/>
      <c r="O66" s="783"/>
      <c r="P66" s="784"/>
      <c r="Q66" s="759" t="s">
        <v>388</v>
      </c>
      <c r="R66" s="760"/>
      <c r="S66" s="760"/>
      <c r="T66" s="760"/>
      <c r="U66" s="761"/>
      <c r="V66" s="759" t="s">
        <v>389</v>
      </c>
      <c r="W66" s="760"/>
      <c r="X66" s="760"/>
      <c r="Y66" s="760"/>
      <c r="Z66" s="761"/>
      <c r="AA66" s="759" t="s">
        <v>390</v>
      </c>
      <c r="AB66" s="760"/>
      <c r="AC66" s="760"/>
      <c r="AD66" s="760"/>
      <c r="AE66" s="761"/>
      <c r="AF66" s="894" t="s">
        <v>405</v>
      </c>
      <c r="AG66" s="855"/>
      <c r="AH66" s="855"/>
      <c r="AI66" s="855"/>
      <c r="AJ66" s="895"/>
      <c r="AK66" s="759" t="s">
        <v>392</v>
      </c>
      <c r="AL66" s="783"/>
      <c r="AM66" s="783"/>
      <c r="AN66" s="783"/>
      <c r="AO66" s="784"/>
      <c r="AP66" s="759" t="s">
        <v>406</v>
      </c>
      <c r="AQ66" s="760"/>
      <c r="AR66" s="760"/>
      <c r="AS66" s="760"/>
      <c r="AT66" s="761"/>
      <c r="AU66" s="759" t="s">
        <v>407</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573</v>
      </c>
      <c r="C68" s="912"/>
      <c r="D68" s="912"/>
      <c r="E68" s="912"/>
      <c r="F68" s="912"/>
      <c r="G68" s="912"/>
      <c r="H68" s="912"/>
      <c r="I68" s="912"/>
      <c r="J68" s="912"/>
      <c r="K68" s="912"/>
      <c r="L68" s="912"/>
      <c r="M68" s="912"/>
      <c r="N68" s="912"/>
      <c r="O68" s="912"/>
      <c r="P68" s="913"/>
      <c r="Q68" s="914">
        <v>286</v>
      </c>
      <c r="R68" s="908"/>
      <c r="S68" s="908"/>
      <c r="T68" s="908"/>
      <c r="U68" s="908"/>
      <c r="V68" s="908">
        <v>278</v>
      </c>
      <c r="W68" s="908"/>
      <c r="X68" s="908"/>
      <c r="Y68" s="908"/>
      <c r="Z68" s="908"/>
      <c r="AA68" s="908">
        <v>8</v>
      </c>
      <c r="AB68" s="908"/>
      <c r="AC68" s="908"/>
      <c r="AD68" s="908"/>
      <c r="AE68" s="908"/>
      <c r="AF68" s="908">
        <v>8</v>
      </c>
      <c r="AG68" s="908"/>
      <c r="AH68" s="908"/>
      <c r="AI68" s="908"/>
      <c r="AJ68" s="908"/>
      <c r="AK68" s="908" t="s">
        <v>582</v>
      </c>
      <c r="AL68" s="908"/>
      <c r="AM68" s="908"/>
      <c r="AN68" s="908"/>
      <c r="AO68" s="908"/>
      <c r="AP68" s="908">
        <v>207</v>
      </c>
      <c r="AQ68" s="908"/>
      <c r="AR68" s="908"/>
      <c r="AS68" s="908"/>
      <c r="AT68" s="908"/>
      <c r="AU68" s="908">
        <v>115</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574</v>
      </c>
      <c r="C69" s="916"/>
      <c r="D69" s="916"/>
      <c r="E69" s="916"/>
      <c r="F69" s="916"/>
      <c r="G69" s="916"/>
      <c r="H69" s="916"/>
      <c r="I69" s="916"/>
      <c r="J69" s="916"/>
      <c r="K69" s="916"/>
      <c r="L69" s="916"/>
      <c r="M69" s="916"/>
      <c r="N69" s="916"/>
      <c r="O69" s="916"/>
      <c r="P69" s="917"/>
      <c r="Q69" s="918">
        <v>25</v>
      </c>
      <c r="R69" s="873"/>
      <c r="S69" s="873"/>
      <c r="T69" s="873"/>
      <c r="U69" s="873"/>
      <c r="V69" s="873">
        <v>24</v>
      </c>
      <c r="W69" s="873"/>
      <c r="X69" s="873"/>
      <c r="Y69" s="873"/>
      <c r="Z69" s="873"/>
      <c r="AA69" s="873">
        <v>1</v>
      </c>
      <c r="AB69" s="873"/>
      <c r="AC69" s="873"/>
      <c r="AD69" s="873"/>
      <c r="AE69" s="873"/>
      <c r="AF69" s="873">
        <v>1</v>
      </c>
      <c r="AG69" s="873"/>
      <c r="AH69" s="873"/>
      <c r="AI69" s="873"/>
      <c r="AJ69" s="873"/>
      <c r="AK69" s="873" t="s">
        <v>572</v>
      </c>
      <c r="AL69" s="873"/>
      <c r="AM69" s="873"/>
      <c r="AN69" s="873"/>
      <c r="AO69" s="873"/>
      <c r="AP69" s="873" t="s">
        <v>572</v>
      </c>
      <c r="AQ69" s="873"/>
      <c r="AR69" s="873"/>
      <c r="AS69" s="873"/>
      <c r="AT69" s="873"/>
      <c r="AU69" s="873" t="s">
        <v>572</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575</v>
      </c>
      <c r="C70" s="916"/>
      <c r="D70" s="916"/>
      <c r="E70" s="916"/>
      <c r="F70" s="916"/>
      <c r="G70" s="916"/>
      <c r="H70" s="916"/>
      <c r="I70" s="916"/>
      <c r="J70" s="916"/>
      <c r="K70" s="916"/>
      <c r="L70" s="916"/>
      <c r="M70" s="916"/>
      <c r="N70" s="916"/>
      <c r="O70" s="916"/>
      <c r="P70" s="917"/>
      <c r="Q70" s="918">
        <v>1317</v>
      </c>
      <c r="R70" s="873"/>
      <c r="S70" s="873"/>
      <c r="T70" s="873"/>
      <c r="U70" s="873"/>
      <c r="V70" s="873">
        <v>1292</v>
      </c>
      <c r="W70" s="873"/>
      <c r="X70" s="873"/>
      <c r="Y70" s="873"/>
      <c r="Z70" s="873"/>
      <c r="AA70" s="873">
        <v>25</v>
      </c>
      <c r="AB70" s="873"/>
      <c r="AC70" s="873"/>
      <c r="AD70" s="873"/>
      <c r="AE70" s="873"/>
      <c r="AF70" s="873">
        <v>25</v>
      </c>
      <c r="AG70" s="873"/>
      <c r="AH70" s="873"/>
      <c r="AI70" s="873"/>
      <c r="AJ70" s="873"/>
      <c r="AK70" s="873" t="s">
        <v>572</v>
      </c>
      <c r="AL70" s="873"/>
      <c r="AM70" s="873"/>
      <c r="AN70" s="873"/>
      <c r="AO70" s="873"/>
      <c r="AP70" s="873">
        <v>354</v>
      </c>
      <c r="AQ70" s="873"/>
      <c r="AR70" s="873"/>
      <c r="AS70" s="873"/>
      <c r="AT70" s="873"/>
      <c r="AU70" s="873">
        <v>82</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576</v>
      </c>
      <c r="C71" s="916"/>
      <c r="D71" s="916"/>
      <c r="E71" s="916"/>
      <c r="F71" s="916"/>
      <c r="G71" s="916"/>
      <c r="H71" s="916"/>
      <c r="I71" s="916"/>
      <c r="J71" s="916"/>
      <c r="K71" s="916"/>
      <c r="L71" s="916"/>
      <c r="M71" s="916"/>
      <c r="N71" s="916"/>
      <c r="O71" s="916"/>
      <c r="P71" s="917"/>
      <c r="Q71" s="918">
        <v>1253</v>
      </c>
      <c r="R71" s="873"/>
      <c r="S71" s="873"/>
      <c r="T71" s="873"/>
      <c r="U71" s="873"/>
      <c r="V71" s="873">
        <v>1252</v>
      </c>
      <c r="W71" s="873"/>
      <c r="X71" s="873"/>
      <c r="Y71" s="873"/>
      <c r="Z71" s="873"/>
      <c r="AA71" s="873">
        <v>1</v>
      </c>
      <c r="AB71" s="873"/>
      <c r="AC71" s="873"/>
      <c r="AD71" s="873"/>
      <c r="AE71" s="873"/>
      <c r="AF71" s="873">
        <v>1</v>
      </c>
      <c r="AG71" s="873"/>
      <c r="AH71" s="873"/>
      <c r="AI71" s="873"/>
      <c r="AJ71" s="873"/>
      <c r="AK71" s="873" t="s">
        <v>572</v>
      </c>
      <c r="AL71" s="873"/>
      <c r="AM71" s="873"/>
      <c r="AN71" s="873"/>
      <c r="AO71" s="873"/>
      <c r="AP71" s="873" t="s">
        <v>572</v>
      </c>
      <c r="AQ71" s="873"/>
      <c r="AR71" s="873"/>
      <c r="AS71" s="873"/>
      <c r="AT71" s="873"/>
      <c r="AU71" s="873" t="s">
        <v>572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577</v>
      </c>
      <c r="C72" s="916"/>
      <c r="D72" s="916"/>
      <c r="E72" s="916"/>
      <c r="F72" s="916"/>
      <c r="G72" s="916"/>
      <c r="H72" s="916"/>
      <c r="I72" s="916"/>
      <c r="J72" s="916"/>
      <c r="K72" s="916"/>
      <c r="L72" s="916"/>
      <c r="M72" s="916"/>
      <c r="N72" s="916"/>
      <c r="O72" s="916"/>
      <c r="P72" s="917"/>
      <c r="Q72" s="918">
        <v>3204</v>
      </c>
      <c r="R72" s="873"/>
      <c r="S72" s="873"/>
      <c r="T72" s="873"/>
      <c r="U72" s="873"/>
      <c r="V72" s="873">
        <v>3189</v>
      </c>
      <c r="W72" s="873"/>
      <c r="X72" s="873"/>
      <c r="Y72" s="873"/>
      <c r="Z72" s="873"/>
      <c r="AA72" s="873">
        <v>15</v>
      </c>
      <c r="AB72" s="873"/>
      <c r="AC72" s="873"/>
      <c r="AD72" s="873"/>
      <c r="AE72" s="873"/>
      <c r="AF72" s="873">
        <v>15</v>
      </c>
      <c r="AG72" s="873"/>
      <c r="AH72" s="873"/>
      <c r="AI72" s="873"/>
      <c r="AJ72" s="873"/>
      <c r="AK72" s="873" t="s">
        <v>582</v>
      </c>
      <c r="AL72" s="873"/>
      <c r="AM72" s="873"/>
      <c r="AN72" s="873"/>
      <c r="AO72" s="873"/>
      <c r="AP72" s="873" t="s">
        <v>572</v>
      </c>
      <c r="AQ72" s="873"/>
      <c r="AR72" s="873"/>
      <c r="AS72" s="873"/>
      <c r="AT72" s="873"/>
      <c r="AU72" s="873" t="s">
        <v>584</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578</v>
      </c>
      <c r="C73" s="916"/>
      <c r="D73" s="916"/>
      <c r="E73" s="916"/>
      <c r="F73" s="916"/>
      <c r="G73" s="916"/>
      <c r="H73" s="916"/>
      <c r="I73" s="916"/>
      <c r="J73" s="916"/>
      <c r="K73" s="916"/>
      <c r="L73" s="916"/>
      <c r="M73" s="916"/>
      <c r="N73" s="916"/>
      <c r="O73" s="916"/>
      <c r="P73" s="917"/>
      <c r="Q73" s="918">
        <v>3779</v>
      </c>
      <c r="R73" s="873"/>
      <c r="S73" s="873"/>
      <c r="T73" s="873"/>
      <c r="U73" s="873"/>
      <c r="V73" s="873">
        <v>3609</v>
      </c>
      <c r="W73" s="873"/>
      <c r="X73" s="873"/>
      <c r="Y73" s="873"/>
      <c r="Z73" s="873"/>
      <c r="AA73" s="873">
        <v>170</v>
      </c>
      <c r="AB73" s="873"/>
      <c r="AC73" s="873"/>
      <c r="AD73" s="873"/>
      <c r="AE73" s="873"/>
      <c r="AF73" s="873">
        <v>170</v>
      </c>
      <c r="AG73" s="873"/>
      <c r="AH73" s="873"/>
      <c r="AI73" s="873"/>
      <c r="AJ73" s="873"/>
      <c r="AK73" s="873" t="s">
        <v>572</v>
      </c>
      <c r="AL73" s="873"/>
      <c r="AM73" s="873"/>
      <c r="AN73" s="873"/>
      <c r="AO73" s="873"/>
      <c r="AP73" s="873" t="s">
        <v>582</v>
      </c>
      <c r="AQ73" s="873"/>
      <c r="AR73" s="873"/>
      <c r="AS73" s="873"/>
      <c r="AT73" s="873"/>
      <c r="AU73" s="873" t="s">
        <v>585</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579</v>
      </c>
      <c r="C74" s="916"/>
      <c r="D74" s="916"/>
      <c r="E74" s="916"/>
      <c r="F74" s="916"/>
      <c r="G74" s="916"/>
      <c r="H74" s="916"/>
      <c r="I74" s="916"/>
      <c r="J74" s="916"/>
      <c r="K74" s="916"/>
      <c r="L74" s="916"/>
      <c r="M74" s="916"/>
      <c r="N74" s="916"/>
      <c r="O74" s="916"/>
      <c r="P74" s="917"/>
      <c r="Q74" s="918">
        <v>458</v>
      </c>
      <c r="R74" s="873"/>
      <c r="S74" s="873"/>
      <c r="T74" s="873"/>
      <c r="U74" s="873"/>
      <c r="V74" s="873">
        <v>387</v>
      </c>
      <c r="W74" s="873"/>
      <c r="X74" s="873"/>
      <c r="Y74" s="873"/>
      <c r="Z74" s="873"/>
      <c r="AA74" s="873">
        <v>71</v>
      </c>
      <c r="AB74" s="873"/>
      <c r="AC74" s="873"/>
      <c r="AD74" s="873"/>
      <c r="AE74" s="873"/>
      <c r="AF74" s="873">
        <v>71</v>
      </c>
      <c r="AG74" s="873"/>
      <c r="AH74" s="873"/>
      <c r="AI74" s="873"/>
      <c r="AJ74" s="873"/>
      <c r="AK74" s="873" t="s">
        <v>572</v>
      </c>
      <c r="AL74" s="873"/>
      <c r="AM74" s="873"/>
      <c r="AN74" s="873"/>
      <c r="AO74" s="873"/>
      <c r="AP74" s="873" t="s">
        <v>572</v>
      </c>
      <c r="AQ74" s="873"/>
      <c r="AR74" s="873"/>
      <c r="AS74" s="873"/>
      <c r="AT74" s="873"/>
      <c r="AU74" s="873" t="s">
        <v>582</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580</v>
      </c>
      <c r="C75" s="916"/>
      <c r="D75" s="916"/>
      <c r="E75" s="916"/>
      <c r="F75" s="916"/>
      <c r="G75" s="916"/>
      <c r="H75" s="916"/>
      <c r="I75" s="916"/>
      <c r="J75" s="916"/>
      <c r="K75" s="916"/>
      <c r="L75" s="916"/>
      <c r="M75" s="916"/>
      <c r="N75" s="916"/>
      <c r="O75" s="916"/>
      <c r="P75" s="917"/>
      <c r="Q75" s="921">
        <v>30</v>
      </c>
      <c r="R75" s="922"/>
      <c r="S75" s="922"/>
      <c r="T75" s="922"/>
      <c r="U75" s="872"/>
      <c r="V75" s="923">
        <v>29</v>
      </c>
      <c r="W75" s="922"/>
      <c r="X75" s="922"/>
      <c r="Y75" s="922"/>
      <c r="Z75" s="872"/>
      <c r="AA75" s="923">
        <v>1</v>
      </c>
      <c r="AB75" s="922"/>
      <c r="AC75" s="922"/>
      <c r="AD75" s="922"/>
      <c r="AE75" s="872"/>
      <c r="AF75" s="923">
        <v>1</v>
      </c>
      <c r="AG75" s="922"/>
      <c r="AH75" s="922"/>
      <c r="AI75" s="922"/>
      <c r="AJ75" s="872"/>
      <c r="AK75" s="923" t="s">
        <v>572</v>
      </c>
      <c r="AL75" s="922"/>
      <c r="AM75" s="922"/>
      <c r="AN75" s="922"/>
      <c r="AO75" s="872"/>
      <c r="AP75" s="923" t="s">
        <v>572</v>
      </c>
      <c r="AQ75" s="922"/>
      <c r="AR75" s="922"/>
      <c r="AS75" s="922"/>
      <c r="AT75" s="872"/>
      <c r="AU75" s="923" t="s">
        <v>582</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581</v>
      </c>
      <c r="C76" s="916"/>
      <c r="D76" s="916"/>
      <c r="E76" s="916"/>
      <c r="F76" s="916"/>
      <c r="G76" s="916"/>
      <c r="H76" s="916"/>
      <c r="I76" s="916"/>
      <c r="J76" s="916"/>
      <c r="K76" s="916"/>
      <c r="L76" s="916"/>
      <c r="M76" s="916"/>
      <c r="N76" s="916"/>
      <c r="O76" s="916"/>
      <c r="P76" s="917"/>
      <c r="Q76" s="921">
        <v>17</v>
      </c>
      <c r="R76" s="922"/>
      <c r="S76" s="922"/>
      <c r="T76" s="922"/>
      <c r="U76" s="872"/>
      <c r="V76" s="923">
        <v>16</v>
      </c>
      <c r="W76" s="922"/>
      <c r="X76" s="922"/>
      <c r="Y76" s="922"/>
      <c r="Z76" s="872"/>
      <c r="AA76" s="923">
        <v>1</v>
      </c>
      <c r="AB76" s="922"/>
      <c r="AC76" s="922"/>
      <c r="AD76" s="922"/>
      <c r="AE76" s="872"/>
      <c r="AF76" s="923">
        <v>1</v>
      </c>
      <c r="AG76" s="922"/>
      <c r="AH76" s="922"/>
      <c r="AI76" s="922"/>
      <c r="AJ76" s="872"/>
      <c r="AK76" s="923" t="s">
        <v>572</v>
      </c>
      <c r="AL76" s="922"/>
      <c r="AM76" s="922"/>
      <c r="AN76" s="922"/>
      <c r="AO76" s="872"/>
      <c r="AP76" s="923" t="s">
        <v>583</v>
      </c>
      <c r="AQ76" s="922"/>
      <c r="AR76" s="922"/>
      <c r="AS76" s="922"/>
      <c r="AT76" s="872"/>
      <c r="AU76" s="923" t="s">
        <v>584</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384</v>
      </c>
      <c r="B88" s="832" t="s">
        <v>408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293</v>
      </c>
      <c r="AG88" s="884"/>
      <c r="AH88" s="884"/>
      <c r="AI88" s="884"/>
      <c r="AJ88" s="884"/>
      <c r="AK88" s="881"/>
      <c r="AL88" s="881"/>
      <c r="AM88" s="881"/>
      <c r="AN88" s="881"/>
      <c r="AO88" s="881"/>
      <c r="AP88" s="884">
        <v>561</v>
      </c>
      <c r="AQ88" s="884"/>
      <c r="AR88" s="884"/>
      <c r="AS88" s="884"/>
      <c r="AT88" s="884"/>
      <c r="AU88" s="884">
        <v>197</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409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5</v>
      </c>
      <c r="CS102" s="892"/>
      <c r="CT102" s="892"/>
      <c r="CU102" s="892"/>
      <c r="CV102" s="935"/>
      <c r="CW102" s="934" t="s">
        <v>582</v>
      </c>
      <c r="CX102" s="892"/>
      <c r="CY102" s="892"/>
      <c r="CZ102" s="892"/>
      <c r="DA102" s="935"/>
      <c r="DB102" s="934" t="s">
        <v>572</v>
      </c>
      <c r="DC102" s="892"/>
      <c r="DD102" s="892"/>
      <c r="DE102" s="892"/>
      <c r="DF102" s="935"/>
      <c r="DG102" s="934" t="s">
        <v>582</v>
      </c>
      <c r="DH102" s="892"/>
      <c r="DI102" s="892"/>
      <c r="DJ102" s="892"/>
      <c r="DK102" s="935"/>
      <c r="DL102" s="934" t="s">
        <v>582</v>
      </c>
      <c r="DM102" s="892"/>
      <c r="DN102" s="892"/>
      <c r="DO102" s="892"/>
      <c r="DP102" s="935"/>
      <c r="DQ102" s="934" t="s">
        <v>572</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416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417</v>
      </c>
      <c r="AB109" s="937"/>
      <c r="AC109" s="937"/>
      <c r="AD109" s="937"/>
      <c r="AE109" s="938"/>
      <c r="AF109" s="936" t="s">
        <v>304</v>
      </c>
      <c r="AG109" s="937"/>
      <c r="AH109" s="937"/>
      <c r="AI109" s="937"/>
      <c r="AJ109" s="938"/>
      <c r="AK109" s="936" t="s">
        <v>303</v>
      </c>
      <c r="AL109" s="937"/>
      <c r="AM109" s="937"/>
      <c r="AN109" s="937"/>
      <c r="AO109" s="938"/>
      <c r="AP109" s="936" t="s">
        <v>418</v>
      </c>
      <c r="AQ109" s="937"/>
      <c r="AR109" s="937"/>
      <c r="AS109" s="937"/>
      <c r="AT109" s="939"/>
      <c r="AU109" s="956" t="s">
        <v>416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417</v>
      </c>
      <c r="BR109" s="937"/>
      <c r="BS109" s="937"/>
      <c r="BT109" s="937"/>
      <c r="BU109" s="938"/>
      <c r="BV109" s="936" t="s">
        <v>304</v>
      </c>
      <c r="BW109" s="937"/>
      <c r="BX109" s="937"/>
      <c r="BY109" s="937"/>
      <c r="BZ109" s="938"/>
      <c r="CA109" s="936" t="s">
        <v>303</v>
      </c>
      <c r="CB109" s="937"/>
      <c r="CC109" s="937"/>
      <c r="CD109" s="937"/>
      <c r="CE109" s="938"/>
      <c r="CF109" s="957" t="s">
        <v>418</v>
      </c>
      <c r="CG109" s="957"/>
      <c r="CH109" s="957"/>
      <c r="CI109" s="957"/>
      <c r="CJ109" s="957"/>
      <c r="CK109" s="936" t="s">
        <v>419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417</v>
      </c>
      <c r="DH109" s="937"/>
      <c r="DI109" s="937"/>
      <c r="DJ109" s="937"/>
      <c r="DK109" s="938"/>
      <c r="DL109" s="936" t="s">
        <v>304</v>
      </c>
      <c r="DM109" s="937"/>
      <c r="DN109" s="937"/>
      <c r="DO109" s="937"/>
      <c r="DP109" s="938"/>
      <c r="DQ109" s="936" t="s">
        <v>303</v>
      </c>
      <c r="DR109" s="937"/>
      <c r="DS109" s="937"/>
      <c r="DT109" s="937"/>
      <c r="DU109" s="938"/>
      <c r="DV109" s="936" t="s">
        <v>418</v>
      </c>
      <c r="DW109" s="937"/>
      <c r="DX109" s="937"/>
      <c r="DY109" s="937"/>
      <c r="DZ109" s="939"/>
    </row>
    <row r="110" spans="1:131" s="246" customFormat="1" ht="26.25" customHeight="1" x14ac:dyDescent="0.15">
      <c r="A110" s="940" t="s">
        <v>420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593443</v>
      </c>
      <c r="AB110" s="944"/>
      <c r="AC110" s="944"/>
      <c r="AD110" s="944"/>
      <c r="AE110" s="945"/>
      <c r="AF110" s="946">
        <v>591182</v>
      </c>
      <c r="AG110" s="944"/>
      <c r="AH110" s="944"/>
      <c r="AI110" s="944"/>
      <c r="AJ110" s="945"/>
      <c r="AK110" s="946">
        <v>592459</v>
      </c>
      <c r="AL110" s="944"/>
      <c r="AM110" s="944"/>
      <c r="AN110" s="944"/>
      <c r="AO110" s="945"/>
      <c r="AP110" s="947">
        <v>20.6</v>
      </c>
      <c r="AQ110" s="948"/>
      <c r="AR110" s="948"/>
      <c r="AS110" s="948"/>
      <c r="AT110" s="949"/>
      <c r="AU110" s="950" t="s">
        <v>73</v>
      </c>
      <c r="AV110" s="951"/>
      <c r="AW110" s="951"/>
      <c r="AX110" s="951"/>
      <c r="AY110" s="951"/>
      <c r="AZ110" s="992" t="s">
        <v>421</v>
      </c>
      <c r="BA110" s="941"/>
      <c r="BB110" s="941"/>
      <c r="BC110" s="941"/>
      <c r="BD110" s="941"/>
      <c r="BE110" s="941"/>
      <c r="BF110" s="941"/>
      <c r="BG110" s="941"/>
      <c r="BH110" s="941"/>
      <c r="BI110" s="941"/>
      <c r="BJ110" s="941"/>
      <c r="BK110" s="941"/>
      <c r="BL110" s="941"/>
      <c r="BM110" s="941"/>
      <c r="BN110" s="941"/>
      <c r="BO110" s="941"/>
      <c r="BP110" s="942"/>
      <c r="BQ110" s="978">
        <v>4793019</v>
      </c>
      <c r="BR110" s="979"/>
      <c r="BS110" s="979"/>
      <c r="BT110" s="979"/>
      <c r="BU110" s="979"/>
      <c r="BV110" s="979">
        <v>5250265</v>
      </c>
      <c r="BW110" s="979"/>
      <c r="BX110" s="979"/>
      <c r="BY110" s="979"/>
      <c r="BZ110" s="979"/>
      <c r="CA110" s="979">
        <v>5482610</v>
      </c>
      <c r="CB110" s="979"/>
      <c r="CC110" s="979"/>
      <c r="CD110" s="979"/>
      <c r="CE110" s="979"/>
      <c r="CF110" s="993">
        <v>190.6</v>
      </c>
      <c r="CG110" s="994"/>
      <c r="CH110" s="994"/>
      <c r="CI110" s="994"/>
      <c r="CJ110" s="994"/>
      <c r="CK110" s="995" t="s">
        <v>422</v>
      </c>
      <c r="CL110" s="996"/>
      <c r="CM110" s="975" t="s">
        <v>423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424</v>
      </c>
      <c r="DH110" s="979"/>
      <c r="DI110" s="979"/>
      <c r="DJ110" s="979"/>
      <c r="DK110" s="979"/>
      <c r="DL110" s="979" t="s">
        <v>424</v>
      </c>
      <c r="DM110" s="979"/>
      <c r="DN110" s="979"/>
      <c r="DO110" s="979"/>
      <c r="DP110" s="979"/>
      <c r="DQ110" s="979" t="s">
        <v>424</v>
      </c>
      <c r="DR110" s="979"/>
      <c r="DS110" s="979"/>
      <c r="DT110" s="979"/>
      <c r="DU110" s="979"/>
      <c r="DV110" s="980" t="s">
        <v>424</v>
      </c>
      <c r="DW110" s="980"/>
      <c r="DX110" s="980"/>
      <c r="DY110" s="980"/>
      <c r="DZ110" s="981"/>
    </row>
    <row r="111" spans="1:131" s="246" customFormat="1" ht="26.25" customHeight="1" x14ac:dyDescent="0.15">
      <c r="A111" s="982" t="s">
        <v>425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426</v>
      </c>
      <c r="AB111" s="986"/>
      <c r="AC111" s="986"/>
      <c r="AD111" s="986"/>
      <c r="AE111" s="987"/>
      <c r="AF111" s="988" t="s">
        <v>426</v>
      </c>
      <c r="AG111" s="986"/>
      <c r="AH111" s="986"/>
      <c r="AI111" s="986"/>
      <c r="AJ111" s="987"/>
      <c r="AK111" s="988" t="s">
        <v>426</v>
      </c>
      <c r="AL111" s="986"/>
      <c r="AM111" s="986"/>
      <c r="AN111" s="986"/>
      <c r="AO111" s="987"/>
      <c r="AP111" s="989" t="s">
        <v>426</v>
      </c>
      <c r="AQ111" s="990"/>
      <c r="AR111" s="990"/>
      <c r="AS111" s="990"/>
      <c r="AT111" s="991"/>
      <c r="AU111" s="952"/>
      <c r="AV111" s="953"/>
      <c r="AW111" s="953"/>
      <c r="AX111" s="953"/>
      <c r="AY111" s="953"/>
      <c r="AZ111" s="1001" t="s">
        <v>427</v>
      </c>
      <c r="BA111" s="1002"/>
      <c r="BB111" s="1002"/>
      <c r="BC111" s="1002"/>
      <c r="BD111" s="1002"/>
      <c r="BE111" s="1002"/>
      <c r="BF111" s="1002"/>
      <c r="BG111" s="1002"/>
      <c r="BH111" s="1002"/>
      <c r="BI111" s="1002"/>
      <c r="BJ111" s="1002"/>
      <c r="BK111" s="1002"/>
      <c r="BL111" s="1002"/>
      <c r="BM111" s="1002"/>
      <c r="BN111" s="1002"/>
      <c r="BO111" s="1002"/>
      <c r="BP111" s="1003"/>
      <c r="BQ111" s="971">
        <v>423566</v>
      </c>
      <c r="BR111" s="972"/>
      <c r="BS111" s="972"/>
      <c r="BT111" s="972"/>
      <c r="BU111" s="972"/>
      <c r="BV111" s="972">
        <v>378912</v>
      </c>
      <c r="BW111" s="972"/>
      <c r="BX111" s="972"/>
      <c r="BY111" s="972"/>
      <c r="BZ111" s="972"/>
      <c r="CA111" s="972">
        <v>326796</v>
      </c>
      <c r="CB111" s="972"/>
      <c r="CC111" s="972"/>
      <c r="CD111" s="972"/>
      <c r="CE111" s="972"/>
      <c r="CF111" s="966">
        <v>11.4</v>
      </c>
      <c r="CG111" s="967"/>
      <c r="CH111" s="967"/>
      <c r="CI111" s="967"/>
      <c r="CJ111" s="967"/>
      <c r="CK111" s="997"/>
      <c r="CL111" s="998"/>
      <c r="CM111" s="968" t="s">
        <v>428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429</v>
      </c>
      <c r="DH111" s="972"/>
      <c r="DI111" s="972"/>
      <c r="DJ111" s="972"/>
      <c r="DK111" s="972"/>
      <c r="DL111" s="972" t="s">
        <v>429</v>
      </c>
      <c r="DM111" s="972"/>
      <c r="DN111" s="972"/>
      <c r="DO111" s="972"/>
      <c r="DP111" s="972"/>
      <c r="DQ111" s="972" t="s">
        <v>429</v>
      </c>
      <c r="DR111" s="972"/>
      <c r="DS111" s="972"/>
      <c r="DT111" s="972"/>
      <c r="DU111" s="972"/>
      <c r="DV111" s="973" t="s">
        <v>429</v>
      </c>
      <c r="DW111" s="973"/>
      <c r="DX111" s="973"/>
      <c r="DY111" s="973"/>
      <c r="DZ111" s="974"/>
    </row>
    <row r="112" spans="1:131" s="246" customFormat="1" ht="26.25" customHeight="1" x14ac:dyDescent="0.15">
      <c r="A112" s="1004" t="s">
        <v>430</v>
      </c>
      <c r="B112" s="1005"/>
      <c r="C112" s="1002" t="s">
        <v>431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429</v>
      </c>
      <c r="AB112" s="1011"/>
      <c r="AC112" s="1011"/>
      <c r="AD112" s="1011"/>
      <c r="AE112" s="1012"/>
      <c r="AF112" s="1013" t="s">
        <v>429</v>
      </c>
      <c r="AG112" s="1011"/>
      <c r="AH112" s="1011"/>
      <c r="AI112" s="1011"/>
      <c r="AJ112" s="1012"/>
      <c r="AK112" s="1013" t="s">
        <v>429</v>
      </c>
      <c r="AL112" s="1011"/>
      <c r="AM112" s="1011"/>
      <c r="AN112" s="1011"/>
      <c r="AO112" s="1012"/>
      <c r="AP112" s="1014" t="s">
        <v>429</v>
      </c>
      <c r="AQ112" s="1015"/>
      <c r="AR112" s="1015"/>
      <c r="AS112" s="1015"/>
      <c r="AT112" s="1016"/>
      <c r="AU112" s="952"/>
      <c r="AV112" s="953"/>
      <c r="AW112" s="953"/>
      <c r="AX112" s="953"/>
      <c r="AY112" s="953"/>
      <c r="AZ112" s="1001" t="s">
        <v>432</v>
      </c>
      <c r="BA112" s="1002"/>
      <c r="BB112" s="1002"/>
      <c r="BC112" s="1002"/>
      <c r="BD112" s="1002"/>
      <c r="BE112" s="1002"/>
      <c r="BF112" s="1002"/>
      <c r="BG112" s="1002"/>
      <c r="BH112" s="1002"/>
      <c r="BI112" s="1002"/>
      <c r="BJ112" s="1002"/>
      <c r="BK112" s="1002"/>
      <c r="BL112" s="1002"/>
      <c r="BM112" s="1002"/>
      <c r="BN112" s="1002"/>
      <c r="BO112" s="1002"/>
      <c r="BP112" s="1003"/>
      <c r="BQ112" s="971">
        <v>1270259</v>
      </c>
      <c r="BR112" s="972"/>
      <c r="BS112" s="972"/>
      <c r="BT112" s="972"/>
      <c r="BU112" s="972"/>
      <c r="BV112" s="972">
        <v>1216033</v>
      </c>
      <c r="BW112" s="972"/>
      <c r="BX112" s="972"/>
      <c r="BY112" s="972"/>
      <c r="BZ112" s="972"/>
      <c r="CA112" s="972">
        <v>1178028</v>
      </c>
      <c r="CB112" s="972"/>
      <c r="CC112" s="972"/>
      <c r="CD112" s="972"/>
      <c r="CE112" s="972"/>
      <c r="CF112" s="966">
        <v>41</v>
      </c>
      <c r="CG112" s="967"/>
      <c r="CH112" s="967"/>
      <c r="CI112" s="967"/>
      <c r="CJ112" s="967"/>
      <c r="CK112" s="997"/>
      <c r="CL112" s="998"/>
      <c r="CM112" s="968" t="s">
        <v>433</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429</v>
      </c>
      <c r="DH112" s="972"/>
      <c r="DI112" s="972"/>
      <c r="DJ112" s="972"/>
      <c r="DK112" s="972"/>
      <c r="DL112" s="972" t="s">
        <v>429</v>
      </c>
      <c r="DM112" s="972"/>
      <c r="DN112" s="972"/>
      <c r="DO112" s="972"/>
      <c r="DP112" s="972"/>
      <c r="DQ112" s="972" t="s">
        <v>429</v>
      </c>
      <c r="DR112" s="972"/>
      <c r="DS112" s="972"/>
      <c r="DT112" s="972"/>
      <c r="DU112" s="972"/>
      <c r="DV112" s="973" t="s">
        <v>429</v>
      </c>
      <c r="DW112" s="973"/>
      <c r="DX112" s="973"/>
      <c r="DY112" s="973"/>
      <c r="DZ112" s="974"/>
    </row>
    <row r="113" spans="1:130" s="246" customFormat="1" ht="26.25" customHeight="1" x14ac:dyDescent="0.15">
      <c r="A113" s="1006"/>
      <c r="B113" s="1007"/>
      <c r="C113" s="1002" t="s">
        <v>434</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117898</v>
      </c>
      <c r="AB113" s="986"/>
      <c r="AC113" s="986"/>
      <c r="AD113" s="986"/>
      <c r="AE113" s="987"/>
      <c r="AF113" s="988">
        <v>131126</v>
      </c>
      <c r="AG113" s="986"/>
      <c r="AH113" s="986"/>
      <c r="AI113" s="986"/>
      <c r="AJ113" s="987"/>
      <c r="AK113" s="988">
        <v>102352</v>
      </c>
      <c r="AL113" s="986"/>
      <c r="AM113" s="986"/>
      <c r="AN113" s="986"/>
      <c r="AO113" s="987"/>
      <c r="AP113" s="989">
        <v>3.6</v>
      </c>
      <c r="AQ113" s="990"/>
      <c r="AR113" s="990"/>
      <c r="AS113" s="990"/>
      <c r="AT113" s="991"/>
      <c r="AU113" s="952"/>
      <c r="AV113" s="953"/>
      <c r="AW113" s="953"/>
      <c r="AX113" s="953"/>
      <c r="AY113" s="953"/>
      <c r="AZ113" s="1001" t="s">
        <v>435</v>
      </c>
      <c r="BA113" s="1002"/>
      <c r="BB113" s="1002"/>
      <c r="BC113" s="1002"/>
      <c r="BD113" s="1002"/>
      <c r="BE113" s="1002"/>
      <c r="BF113" s="1002"/>
      <c r="BG113" s="1002"/>
      <c r="BH113" s="1002"/>
      <c r="BI113" s="1002"/>
      <c r="BJ113" s="1002"/>
      <c r="BK113" s="1002"/>
      <c r="BL113" s="1002"/>
      <c r="BM113" s="1002"/>
      <c r="BN113" s="1002"/>
      <c r="BO113" s="1002"/>
      <c r="BP113" s="1003"/>
      <c r="BQ113" s="971">
        <v>234444</v>
      </c>
      <c r="BR113" s="972"/>
      <c r="BS113" s="972"/>
      <c r="BT113" s="972"/>
      <c r="BU113" s="972"/>
      <c r="BV113" s="972">
        <v>206034</v>
      </c>
      <c r="BW113" s="972"/>
      <c r="BX113" s="972"/>
      <c r="BY113" s="972"/>
      <c r="BZ113" s="972"/>
      <c r="CA113" s="972">
        <v>197055</v>
      </c>
      <c r="CB113" s="972"/>
      <c r="CC113" s="972"/>
      <c r="CD113" s="972"/>
      <c r="CE113" s="972"/>
      <c r="CF113" s="966">
        <v>6.9</v>
      </c>
      <c r="CG113" s="967"/>
      <c r="CH113" s="967"/>
      <c r="CI113" s="967"/>
      <c r="CJ113" s="967"/>
      <c r="CK113" s="997"/>
      <c r="CL113" s="998"/>
      <c r="CM113" s="968" t="s">
        <v>436</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429</v>
      </c>
      <c r="DH113" s="1011"/>
      <c r="DI113" s="1011"/>
      <c r="DJ113" s="1011"/>
      <c r="DK113" s="1012"/>
      <c r="DL113" s="1013" t="s">
        <v>429</v>
      </c>
      <c r="DM113" s="1011"/>
      <c r="DN113" s="1011"/>
      <c r="DO113" s="1011"/>
      <c r="DP113" s="1012"/>
      <c r="DQ113" s="1013" t="s">
        <v>429</v>
      </c>
      <c r="DR113" s="1011"/>
      <c r="DS113" s="1011"/>
      <c r="DT113" s="1011"/>
      <c r="DU113" s="1012"/>
      <c r="DV113" s="1014" t="s">
        <v>429</v>
      </c>
      <c r="DW113" s="1015"/>
      <c r="DX113" s="1015"/>
      <c r="DY113" s="1015"/>
      <c r="DZ113" s="1016"/>
    </row>
    <row r="114" spans="1:130" s="246" customFormat="1" ht="26.25" customHeight="1" x14ac:dyDescent="0.15">
      <c r="A114" s="1006"/>
      <c r="B114" s="1007"/>
      <c r="C114" s="1002" t="s">
        <v>437</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26728</v>
      </c>
      <c r="AB114" s="1011"/>
      <c r="AC114" s="1011"/>
      <c r="AD114" s="1011"/>
      <c r="AE114" s="1012"/>
      <c r="AF114" s="1013">
        <v>26563</v>
      </c>
      <c r="AG114" s="1011"/>
      <c r="AH114" s="1011"/>
      <c r="AI114" s="1011"/>
      <c r="AJ114" s="1012"/>
      <c r="AK114" s="1013">
        <v>22346</v>
      </c>
      <c r="AL114" s="1011"/>
      <c r="AM114" s="1011"/>
      <c r="AN114" s="1011"/>
      <c r="AO114" s="1012"/>
      <c r="AP114" s="1014">
        <v>0.8</v>
      </c>
      <c r="AQ114" s="1015"/>
      <c r="AR114" s="1015"/>
      <c r="AS114" s="1015"/>
      <c r="AT114" s="1016"/>
      <c r="AU114" s="952"/>
      <c r="AV114" s="953"/>
      <c r="AW114" s="953"/>
      <c r="AX114" s="953"/>
      <c r="AY114" s="953"/>
      <c r="AZ114" s="1001" t="s">
        <v>438</v>
      </c>
      <c r="BA114" s="1002"/>
      <c r="BB114" s="1002"/>
      <c r="BC114" s="1002"/>
      <c r="BD114" s="1002"/>
      <c r="BE114" s="1002"/>
      <c r="BF114" s="1002"/>
      <c r="BG114" s="1002"/>
      <c r="BH114" s="1002"/>
      <c r="BI114" s="1002"/>
      <c r="BJ114" s="1002"/>
      <c r="BK114" s="1002"/>
      <c r="BL114" s="1002"/>
      <c r="BM114" s="1002"/>
      <c r="BN114" s="1002"/>
      <c r="BO114" s="1002"/>
      <c r="BP114" s="1003"/>
      <c r="BQ114" s="971">
        <v>453513</v>
      </c>
      <c r="BR114" s="972"/>
      <c r="BS114" s="972"/>
      <c r="BT114" s="972"/>
      <c r="BU114" s="972"/>
      <c r="BV114" s="972">
        <v>423668</v>
      </c>
      <c r="BW114" s="972"/>
      <c r="BX114" s="972"/>
      <c r="BY114" s="972"/>
      <c r="BZ114" s="972"/>
      <c r="CA114" s="972">
        <v>396788</v>
      </c>
      <c r="CB114" s="972"/>
      <c r="CC114" s="972"/>
      <c r="CD114" s="972"/>
      <c r="CE114" s="972"/>
      <c r="CF114" s="966">
        <v>13.8</v>
      </c>
      <c r="CG114" s="967"/>
      <c r="CH114" s="967"/>
      <c r="CI114" s="967"/>
      <c r="CJ114" s="967"/>
      <c r="CK114" s="997"/>
      <c r="CL114" s="998"/>
      <c r="CM114" s="968" t="s">
        <v>439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429</v>
      </c>
      <c r="DH114" s="1011"/>
      <c r="DI114" s="1011"/>
      <c r="DJ114" s="1011"/>
      <c r="DK114" s="1012"/>
      <c r="DL114" s="1013" t="s">
        <v>429</v>
      </c>
      <c r="DM114" s="1011"/>
      <c r="DN114" s="1011"/>
      <c r="DO114" s="1011"/>
      <c r="DP114" s="1012"/>
      <c r="DQ114" s="1013" t="s">
        <v>429</v>
      </c>
      <c r="DR114" s="1011"/>
      <c r="DS114" s="1011"/>
      <c r="DT114" s="1011"/>
      <c r="DU114" s="1012"/>
      <c r="DV114" s="1014" t="s">
        <v>429</v>
      </c>
      <c r="DW114" s="1015"/>
      <c r="DX114" s="1015"/>
      <c r="DY114" s="1015"/>
      <c r="DZ114" s="1016"/>
    </row>
    <row r="115" spans="1:130" s="246" customFormat="1" ht="26.25" customHeight="1" x14ac:dyDescent="0.15">
      <c r="A115" s="1006"/>
      <c r="B115" s="1007"/>
      <c r="C115" s="1002" t="s">
        <v>440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24701</v>
      </c>
      <c r="AB115" s="986"/>
      <c r="AC115" s="986"/>
      <c r="AD115" s="986"/>
      <c r="AE115" s="987"/>
      <c r="AF115" s="988">
        <v>38025</v>
      </c>
      <c r="AG115" s="986"/>
      <c r="AH115" s="986"/>
      <c r="AI115" s="986"/>
      <c r="AJ115" s="987"/>
      <c r="AK115" s="988">
        <v>38710</v>
      </c>
      <c r="AL115" s="986"/>
      <c r="AM115" s="986"/>
      <c r="AN115" s="986"/>
      <c r="AO115" s="987"/>
      <c r="AP115" s="989">
        <v>1.3</v>
      </c>
      <c r="AQ115" s="990"/>
      <c r="AR115" s="990"/>
      <c r="AS115" s="990"/>
      <c r="AT115" s="991"/>
      <c r="AU115" s="952"/>
      <c r="AV115" s="953"/>
      <c r="AW115" s="953"/>
      <c r="AX115" s="953"/>
      <c r="AY115" s="953"/>
      <c r="AZ115" s="1001" t="s">
        <v>441</v>
      </c>
      <c r="BA115" s="1002"/>
      <c r="BB115" s="1002"/>
      <c r="BC115" s="1002"/>
      <c r="BD115" s="1002"/>
      <c r="BE115" s="1002"/>
      <c r="BF115" s="1002"/>
      <c r="BG115" s="1002"/>
      <c r="BH115" s="1002"/>
      <c r="BI115" s="1002"/>
      <c r="BJ115" s="1002"/>
      <c r="BK115" s="1002"/>
      <c r="BL115" s="1002"/>
      <c r="BM115" s="1002"/>
      <c r="BN115" s="1002"/>
      <c r="BO115" s="1002"/>
      <c r="BP115" s="1003"/>
      <c r="BQ115" s="971" t="s">
        <v>429</v>
      </c>
      <c r="BR115" s="972"/>
      <c r="BS115" s="972"/>
      <c r="BT115" s="972"/>
      <c r="BU115" s="972"/>
      <c r="BV115" s="972" t="s">
        <v>429</v>
      </c>
      <c r="BW115" s="972"/>
      <c r="BX115" s="972"/>
      <c r="BY115" s="972"/>
      <c r="BZ115" s="972"/>
      <c r="CA115" s="972" t="s">
        <v>429</v>
      </c>
      <c r="CB115" s="972"/>
      <c r="CC115" s="972"/>
      <c r="CD115" s="972"/>
      <c r="CE115" s="972"/>
      <c r="CF115" s="966" t="s">
        <v>429</v>
      </c>
      <c r="CG115" s="967"/>
      <c r="CH115" s="967"/>
      <c r="CI115" s="967"/>
      <c r="CJ115" s="967"/>
      <c r="CK115" s="997"/>
      <c r="CL115" s="998"/>
      <c r="CM115" s="1001" t="s">
        <v>442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429</v>
      </c>
      <c r="DH115" s="1011"/>
      <c r="DI115" s="1011"/>
      <c r="DJ115" s="1011"/>
      <c r="DK115" s="1012"/>
      <c r="DL115" s="1013" t="s">
        <v>429</v>
      </c>
      <c r="DM115" s="1011"/>
      <c r="DN115" s="1011"/>
      <c r="DO115" s="1011"/>
      <c r="DP115" s="1012"/>
      <c r="DQ115" s="1013" t="s">
        <v>429</v>
      </c>
      <c r="DR115" s="1011"/>
      <c r="DS115" s="1011"/>
      <c r="DT115" s="1011"/>
      <c r="DU115" s="1012"/>
      <c r="DV115" s="1014" t="s">
        <v>429</v>
      </c>
      <c r="DW115" s="1015"/>
      <c r="DX115" s="1015"/>
      <c r="DY115" s="1015"/>
      <c r="DZ115" s="1016"/>
    </row>
    <row r="116" spans="1:130" s="246" customFormat="1" ht="26.25" customHeight="1" x14ac:dyDescent="0.15">
      <c r="A116" s="1008"/>
      <c r="B116" s="1009"/>
      <c r="C116" s="1017" t="s">
        <v>443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26</v>
      </c>
      <c r="AB116" s="1011"/>
      <c r="AC116" s="1011"/>
      <c r="AD116" s="1011"/>
      <c r="AE116" s="1012"/>
      <c r="AF116" s="1013">
        <v>66</v>
      </c>
      <c r="AG116" s="1011"/>
      <c r="AH116" s="1011"/>
      <c r="AI116" s="1011"/>
      <c r="AJ116" s="1012"/>
      <c r="AK116" s="1013">
        <v>60</v>
      </c>
      <c r="AL116" s="1011"/>
      <c r="AM116" s="1011"/>
      <c r="AN116" s="1011"/>
      <c r="AO116" s="1012"/>
      <c r="AP116" s="1014">
        <v>0</v>
      </c>
      <c r="AQ116" s="1015"/>
      <c r="AR116" s="1015"/>
      <c r="AS116" s="1015"/>
      <c r="AT116" s="1016"/>
      <c r="AU116" s="952"/>
      <c r="AV116" s="953"/>
      <c r="AW116" s="953"/>
      <c r="AX116" s="953"/>
      <c r="AY116" s="953"/>
      <c r="AZ116" s="1019" t="s">
        <v>444</v>
      </c>
      <c r="BA116" s="1020"/>
      <c r="BB116" s="1020"/>
      <c r="BC116" s="1020"/>
      <c r="BD116" s="1020"/>
      <c r="BE116" s="1020"/>
      <c r="BF116" s="1020"/>
      <c r="BG116" s="1020"/>
      <c r="BH116" s="1020"/>
      <c r="BI116" s="1020"/>
      <c r="BJ116" s="1020"/>
      <c r="BK116" s="1020"/>
      <c r="BL116" s="1020"/>
      <c r="BM116" s="1020"/>
      <c r="BN116" s="1020"/>
      <c r="BO116" s="1020"/>
      <c r="BP116" s="1021"/>
      <c r="BQ116" s="971" t="s">
        <v>429</v>
      </c>
      <c r="BR116" s="972"/>
      <c r="BS116" s="972"/>
      <c r="BT116" s="972"/>
      <c r="BU116" s="972"/>
      <c r="BV116" s="972" t="s">
        <v>429</v>
      </c>
      <c r="BW116" s="972"/>
      <c r="BX116" s="972"/>
      <c r="BY116" s="972"/>
      <c r="BZ116" s="972"/>
      <c r="CA116" s="972" t="s">
        <v>429</v>
      </c>
      <c r="CB116" s="972"/>
      <c r="CC116" s="972"/>
      <c r="CD116" s="972"/>
      <c r="CE116" s="972"/>
      <c r="CF116" s="966" t="s">
        <v>429</v>
      </c>
      <c r="CG116" s="967"/>
      <c r="CH116" s="967"/>
      <c r="CI116" s="967"/>
      <c r="CJ116" s="967"/>
      <c r="CK116" s="997"/>
      <c r="CL116" s="998"/>
      <c r="CM116" s="968" t="s">
        <v>445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253519</v>
      </c>
      <c r="DH116" s="1011"/>
      <c r="DI116" s="1011"/>
      <c r="DJ116" s="1011"/>
      <c r="DK116" s="1012"/>
      <c r="DL116" s="1013">
        <v>234184</v>
      </c>
      <c r="DM116" s="1011"/>
      <c r="DN116" s="1011"/>
      <c r="DO116" s="1011"/>
      <c r="DP116" s="1012"/>
      <c r="DQ116" s="1013">
        <v>215082</v>
      </c>
      <c r="DR116" s="1011"/>
      <c r="DS116" s="1011"/>
      <c r="DT116" s="1011"/>
      <c r="DU116" s="1012"/>
      <c r="DV116" s="1014">
        <v>7.5</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446</v>
      </c>
      <c r="Z117" s="938"/>
      <c r="AA117" s="1028">
        <v>762796</v>
      </c>
      <c r="AB117" s="1029"/>
      <c r="AC117" s="1029"/>
      <c r="AD117" s="1029"/>
      <c r="AE117" s="1030"/>
      <c r="AF117" s="1031">
        <v>786962</v>
      </c>
      <c r="AG117" s="1029"/>
      <c r="AH117" s="1029"/>
      <c r="AI117" s="1029"/>
      <c r="AJ117" s="1030"/>
      <c r="AK117" s="1031">
        <v>755927</v>
      </c>
      <c r="AL117" s="1029"/>
      <c r="AM117" s="1029"/>
      <c r="AN117" s="1029"/>
      <c r="AO117" s="1030"/>
      <c r="AP117" s="1032"/>
      <c r="AQ117" s="1033"/>
      <c r="AR117" s="1033"/>
      <c r="AS117" s="1033"/>
      <c r="AT117" s="1034"/>
      <c r="AU117" s="952"/>
      <c r="AV117" s="953"/>
      <c r="AW117" s="953"/>
      <c r="AX117" s="953"/>
      <c r="AY117" s="953"/>
      <c r="AZ117" s="1019" t="s">
        <v>447</v>
      </c>
      <c r="BA117" s="1020"/>
      <c r="BB117" s="1020"/>
      <c r="BC117" s="1020"/>
      <c r="BD117" s="1020"/>
      <c r="BE117" s="1020"/>
      <c r="BF117" s="1020"/>
      <c r="BG117" s="1020"/>
      <c r="BH117" s="1020"/>
      <c r="BI117" s="1020"/>
      <c r="BJ117" s="1020"/>
      <c r="BK117" s="1020"/>
      <c r="BL117" s="1020"/>
      <c r="BM117" s="1020"/>
      <c r="BN117" s="1020"/>
      <c r="BO117" s="1020"/>
      <c r="BP117" s="1021"/>
      <c r="BQ117" s="971" t="s">
        <v>448</v>
      </c>
      <c r="BR117" s="972"/>
      <c r="BS117" s="972"/>
      <c r="BT117" s="972"/>
      <c r="BU117" s="972"/>
      <c r="BV117" s="972" t="s">
        <v>448</v>
      </c>
      <c r="BW117" s="972"/>
      <c r="BX117" s="972"/>
      <c r="BY117" s="972"/>
      <c r="BZ117" s="972"/>
      <c r="CA117" s="972" t="s">
        <v>448</v>
      </c>
      <c r="CB117" s="972"/>
      <c r="CC117" s="972"/>
      <c r="CD117" s="972"/>
      <c r="CE117" s="972"/>
      <c r="CF117" s="966" t="s">
        <v>448</v>
      </c>
      <c r="CG117" s="967"/>
      <c r="CH117" s="967"/>
      <c r="CI117" s="967"/>
      <c r="CJ117" s="967"/>
      <c r="CK117" s="997"/>
      <c r="CL117" s="998"/>
      <c r="CM117" s="968" t="s">
        <v>449</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448</v>
      </c>
      <c r="DH117" s="1011"/>
      <c r="DI117" s="1011"/>
      <c r="DJ117" s="1011"/>
      <c r="DK117" s="1012"/>
      <c r="DL117" s="1013" t="s">
        <v>448</v>
      </c>
      <c r="DM117" s="1011"/>
      <c r="DN117" s="1011"/>
      <c r="DO117" s="1011"/>
      <c r="DP117" s="1012"/>
      <c r="DQ117" s="1013" t="s">
        <v>448</v>
      </c>
      <c r="DR117" s="1011"/>
      <c r="DS117" s="1011"/>
      <c r="DT117" s="1011"/>
      <c r="DU117" s="1012"/>
      <c r="DV117" s="1014" t="s">
        <v>448</v>
      </c>
      <c r="DW117" s="1015"/>
      <c r="DX117" s="1015"/>
      <c r="DY117" s="1015"/>
      <c r="DZ117" s="1016"/>
    </row>
    <row r="118" spans="1:130" s="246" customFormat="1" ht="26.25" customHeight="1" x14ac:dyDescent="0.15">
      <c r="A118" s="956" t="s">
        <v>419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417</v>
      </c>
      <c r="AB118" s="937"/>
      <c r="AC118" s="937"/>
      <c r="AD118" s="937"/>
      <c r="AE118" s="938"/>
      <c r="AF118" s="936" t="s">
        <v>304</v>
      </c>
      <c r="AG118" s="937"/>
      <c r="AH118" s="937"/>
      <c r="AI118" s="937"/>
      <c r="AJ118" s="938"/>
      <c r="AK118" s="936" t="s">
        <v>303</v>
      </c>
      <c r="AL118" s="937"/>
      <c r="AM118" s="937"/>
      <c r="AN118" s="937"/>
      <c r="AO118" s="938"/>
      <c r="AP118" s="1023" t="s">
        <v>418</v>
      </c>
      <c r="AQ118" s="1024"/>
      <c r="AR118" s="1024"/>
      <c r="AS118" s="1024"/>
      <c r="AT118" s="1025"/>
      <c r="AU118" s="952"/>
      <c r="AV118" s="953"/>
      <c r="AW118" s="953"/>
      <c r="AX118" s="953"/>
      <c r="AY118" s="953"/>
      <c r="AZ118" s="1026" t="s">
        <v>450</v>
      </c>
      <c r="BA118" s="1017"/>
      <c r="BB118" s="1017"/>
      <c r="BC118" s="1017"/>
      <c r="BD118" s="1017"/>
      <c r="BE118" s="1017"/>
      <c r="BF118" s="1017"/>
      <c r="BG118" s="1017"/>
      <c r="BH118" s="1017"/>
      <c r="BI118" s="1017"/>
      <c r="BJ118" s="1017"/>
      <c r="BK118" s="1017"/>
      <c r="BL118" s="1017"/>
      <c r="BM118" s="1017"/>
      <c r="BN118" s="1017"/>
      <c r="BO118" s="1017"/>
      <c r="BP118" s="1018"/>
      <c r="BQ118" s="1049" t="s">
        <v>451</v>
      </c>
      <c r="BR118" s="1050"/>
      <c r="BS118" s="1050"/>
      <c r="BT118" s="1050"/>
      <c r="BU118" s="1050"/>
      <c r="BV118" s="1050" t="s">
        <v>451</v>
      </c>
      <c r="BW118" s="1050"/>
      <c r="BX118" s="1050"/>
      <c r="BY118" s="1050"/>
      <c r="BZ118" s="1050"/>
      <c r="CA118" s="1050" t="s">
        <v>451</v>
      </c>
      <c r="CB118" s="1050"/>
      <c r="CC118" s="1050"/>
      <c r="CD118" s="1050"/>
      <c r="CE118" s="1050"/>
      <c r="CF118" s="966" t="s">
        <v>451</v>
      </c>
      <c r="CG118" s="967"/>
      <c r="CH118" s="967"/>
      <c r="CI118" s="967"/>
      <c r="CJ118" s="967"/>
      <c r="CK118" s="997"/>
      <c r="CL118" s="998"/>
      <c r="CM118" s="968" t="s">
        <v>452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451</v>
      </c>
      <c r="DH118" s="1011"/>
      <c r="DI118" s="1011"/>
      <c r="DJ118" s="1011"/>
      <c r="DK118" s="1012"/>
      <c r="DL118" s="1013" t="s">
        <v>451</v>
      </c>
      <c r="DM118" s="1011"/>
      <c r="DN118" s="1011"/>
      <c r="DO118" s="1011"/>
      <c r="DP118" s="1012"/>
      <c r="DQ118" s="1013" t="s">
        <v>451</v>
      </c>
      <c r="DR118" s="1011"/>
      <c r="DS118" s="1011"/>
      <c r="DT118" s="1011"/>
      <c r="DU118" s="1012"/>
      <c r="DV118" s="1014" t="s">
        <v>451</v>
      </c>
      <c r="DW118" s="1015"/>
      <c r="DX118" s="1015"/>
      <c r="DY118" s="1015"/>
      <c r="DZ118" s="1016"/>
    </row>
    <row r="119" spans="1:130" s="246" customFormat="1" ht="26.25" customHeight="1" x14ac:dyDescent="0.15">
      <c r="A119" s="1110" t="s">
        <v>422</v>
      </c>
      <c r="B119" s="996"/>
      <c r="C119" s="975" t="s">
        <v>423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451</v>
      </c>
      <c r="AB119" s="944"/>
      <c r="AC119" s="944"/>
      <c r="AD119" s="944"/>
      <c r="AE119" s="945"/>
      <c r="AF119" s="946" t="s">
        <v>451</v>
      </c>
      <c r="AG119" s="944"/>
      <c r="AH119" s="944"/>
      <c r="AI119" s="944"/>
      <c r="AJ119" s="945"/>
      <c r="AK119" s="946" t="s">
        <v>451</v>
      </c>
      <c r="AL119" s="944"/>
      <c r="AM119" s="944"/>
      <c r="AN119" s="944"/>
      <c r="AO119" s="945"/>
      <c r="AP119" s="947" t="s">
        <v>451</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453</v>
      </c>
      <c r="BP119" s="1058"/>
      <c r="BQ119" s="1049">
        <v>7174801</v>
      </c>
      <c r="BR119" s="1050"/>
      <c r="BS119" s="1050"/>
      <c r="BT119" s="1050"/>
      <c r="BU119" s="1050"/>
      <c r="BV119" s="1050">
        <v>7474912</v>
      </c>
      <c r="BW119" s="1050"/>
      <c r="BX119" s="1050"/>
      <c r="BY119" s="1050"/>
      <c r="BZ119" s="1050"/>
      <c r="CA119" s="1050">
        <v>7581277</v>
      </c>
      <c r="CB119" s="1050"/>
      <c r="CC119" s="1050"/>
      <c r="CD119" s="1050"/>
      <c r="CE119" s="1050"/>
      <c r="CF119" s="1051"/>
      <c r="CG119" s="1052"/>
      <c r="CH119" s="1052"/>
      <c r="CI119" s="1052"/>
      <c r="CJ119" s="1053"/>
      <c r="CK119" s="999"/>
      <c r="CL119" s="1000"/>
      <c r="CM119" s="1054" t="s">
        <v>454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170047</v>
      </c>
      <c r="DH119" s="1036"/>
      <c r="DI119" s="1036"/>
      <c r="DJ119" s="1036"/>
      <c r="DK119" s="1037"/>
      <c r="DL119" s="1035">
        <v>144728</v>
      </c>
      <c r="DM119" s="1036"/>
      <c r="DN119" s="1036"/>
      <c r="DO119" s="1036"/>
      <c r="DP119" s="1037"/>
      <c r="DQ119" s="1035">
        <v>111714</v>
      </c>
      <c r="DR119" s="1036"/>
      <c r="DS119" s="1036"/>
      <c r="DT119" s="1036"/>
      <c r="DU119" s="1037"/>
      <c r="DV119" s="1038">
        <v>3.9</v>
      </c>
      <c r="DW119" s="1039"/>
      <c r="DX119" s="1039"/>
      <c r="DY119" s="1039"/>
      <c r="DZ119" s="1040"/>
    </row>
    <row r="120" spans="1:130" s="246" customFormat="1" ht="26.25" customHeight="1" x14ac:dyDescent="0.15">
      <c r="A120" s="1111"/>
      <c r="B120" s="998"/>
      <c r="C120" s="968" t="s">
        <v>428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451</v>
      </c>
      <c r="AB120" s="1011"/>
      <c r="AC120" s="1011"/>
      <c r="AD120" s="1011"/>
      <c r="AE120" s="1012"/>
      <c r="AF120" s="1013" t="s">
        <v>451</v>
      </c>
      <c r="AG120" s="1011"/>
      <c r="AH120" s="1011"/>
      <c r="AI120" s="1011"/>
      <c r="AJ120" s="1012"/>
      <c r="AK120" s="1013" t="s">
        <v>429</v>
      </c>
      <c r="AL120" s="1011"/>
      <c r="AM120" s="1011"/>
      <c r="AN120" s="1011"/>
      <c r="AO120" s="1012"/>
      <c r="AP120" s="1014" t="s">
        <v>429</v>
      </c>
      <c r="AQ120" s="1015"/>
      <c r="AR120" s="1015"/>
      <c r="AS120" s="1015"/>
      <c r="AT120" s="1016"/>
      <c r="AU120" s="1041" t="s">
        <v>455</v>
      </c>
      <c r="AV120" s="1042"/>
      <c r="AW120" s="1042"/>
      <c r="AX120" s="1042"/>
      <c r="AY120" s="1043"/>
      <c r="AZ120" s="992" t="s">
        <v>456</v>
      </c>
      <c r="BA120" s="941"/>
      <c r="BB120" s="941"/>
      <c r="BC120" s="941"/>
      <c r="BD120" s="941"/>
      <c r="BE120" s="941"/>
      <c r="BF120" s="941"/>
      <c r="BG120" s="941"/>
      <c r="BH120" s="941"/>
      <c r="BI120" s="941"/>
      <c r="BJ120" s="941"/>
      <c r="BK120" s="941"/>
      <c r="BL120" s="941"/>
      <c r="BM120" s="941"/>
      <c r="BN120" s="941"/>
      <c r="BO120" s="941"/>
      <c r="BP120" s="942"/>
      <c r="BQ120" s="978">
        <v>1528863</v>
      </c>
      <c r="BR120" s="979"/>
      <c r="BS120" s="979"/>
      <c r="BT120" s="979"/>
      <c r="BU120" s="979"/>
      <c r="BV120" s="979">
        <v>1451385</v>
      </c>
      <c r="BW120" s="979"/>
      <c r="BX120" s="979"/>
      <c r="BY120" s="979"/>
      <c r="BZ120" s="979"/>
      <c r="CA120" s="979">
        <v>1382871</v>
      </c>
      <c r="CB120" s="979"/>
      <c r="CC120" s="979"/>
      <c r="CD120" s="979"/>
      <c r="CE120" s="979"/>
      <c r="CF120" s="993">
        <v>48.1</v>
      </c>
      <c r="CG120" s="994"/>
      <c r="CH120" s="994"/>
      <c r="CI120" s="994"/>
      <c r="CJ120" s="994"/>
      <c r="CK120" s="1059" t="s">
        <v>457</v>
      </c>
      <c r="CL120" s="1060"/>
      <c r="CM120" s="1060"/>
      <c r="CN120" s="1060"/>
      <c r="CO120" s="1061"/>
      <c r="CP120" s="1067" t="s">
        <v>458</v>
      </c>
      <c r="CQ120" s="1068"/>
      <c r="CR120" s="1068"/>
      <c r="CS120" s="1068"/>
      <c r="CT120" s="1068"/>
      <c r="CU120" s="1068"/>
      <c r="CV120" s="1068"/>
      <c r="CW120" s="1068"/>
      <c r="CX120" s="1068"/>
      <c r="CY120" s="1068"/>
      <c r="CZ120" s="1068"/>
      <c r="DA120" s="1068"/>
      <c r="DB120" s="1068"/>
      <c r="DC120" s="1068"/>
      <c r="DD120" s="1068"/>
      <c r="DE120" s="1068"/>
      <c r="DF120" s="1069"/>
      <c r="DG120" s="978">
        <v>845377</v>
      </c>
      <c r="DH120" s="979"/>
      <c r="DI120" s="979"/>
      <c r="DJ120" s="979"/>
      <c r="DK120" s="979"/>
      <c r="DL120" s="979">
        <v>742077</v>
      </c>
      <c r="DM120" s="979"/>
      <c r="DN120" s="979"/>
      <c r="DO120" s="979"/>
      <c r="DP120" s="979"/>
      <c r="DQ120" s="979">
        <v>731547</v>
      </c>
      <c r="DR120" s="979"/>
      <c r="DS120" s="979"/>
      <c r="DT120" s="979"/>
      <c r="DU120" s="979"/>
      <c r="DV120" s="980">
        <v>25.4</v>
      </c>
      <c r="DW120" s="980"/>
      <c r="DX120" s="980"/>
      <c r="DY120" s="980"/>
      <c r="DZ120" s="981"/>
    </row>
    <row r="121" spans="1:130" s="246" customFormat="1" ht="26.25" customHeight="1" x14ac:dyDescent="0.15">
      <c r="A121" s="1111"/>
      <c r="B121" s="998"/>
      <c r="C121" s="1019" t="s">
        <v>459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429</v>
      </c>
      <c r="AB121" s="1011"/>
      <c r="AC121" s="1011"/>
      <c r="AD121" s="1011"/>
      <c r="AE121" s="1012"/>
      <c r="AF121" s="1013" t="s">
        <v>451</v>
      </c>
      <c r="AG121" s="1011"/>
      <c r="AH121" s="1011"/>
      <c r="AI121" s="1011"/>
      <c r="AJ121" s="1012"/>
      <c r="AK121" s="1013" t="s">
        <v>451</v>
      </c>
      <c r="AL121" s="1011"/>
      <c r="AM121" s="1011"/>
      <c r="AN121" s="1011"/>
      <c r="AO121" s="1012"/>
      <c r="AP121" s="1014" t="s">
        <v>451</v>
      </c>
      <c r="AQ121" s="1015"/>
      <c r="AR121" s="1015"/>
      <c r="AS121" s="1015"/>
      <c r="AT121" s="1016"/>
      <c r="AU121" s="1044"/>
      <c r="AV121" s="1045"/>
      <c r="AW121" s="1045"/>
      <c r="AX121" s="1045"/>
      <c r="AY121" s="1046"/>
      <c r="AZ121" s="1001" t="s">
        <v>460</v>
      </c>
      <c r="BA121" s="1002"/>
      <c r="BB121" s="1002"/>
      <c r="BC121" s="1002"/>
      <c r="BD121" s="1002"/>
      <c r="BE121" s="1002"/>
      <c r="BF121" s="1002"/>
      <c r="BG121" s="1002"/>
      <c r="BH121" s="1002"/>
      <c r="BI121" s="1002"/>
      <c r="BJ121" s="1002"/>
      <c r="BK121" s="1002"/>
      <c r="BL121" s="1002"/>
      <c r="BM121" s="1002"/>
      <c r="BN121" s="1002"/>
      <c r="BO121" s="1002"/>
      <c r="BP121" s="1003"/>
      <c r="BQ121" s="971">
        <v>991987</v>
      </c>
      <c r="BR121" s="972"/>
      <c r="BS121" s="972"/>
      <c r="BT121" s="972"/>
      <c r="BU121" s="972"/>
      <c r="BV121" s="972">
        <v>1088124</v>
      </c>
      <c r="BW121" s="972"/>
      <c r="BX121" s="972"/>
      <c r="BY121" s="972"/>
      <c r="BZ121" s="972"/>
      <c r="CA121" s="972">
        <v>1065235</v>
      </c>
      <c r="CB121" s="972"/>
      <c r="CC121" s="972"/>
      <c r="CD121" s="972"/>
      <c r="CE121" s="972"/>
      <c r="CF121" s="966">
        <v>37</v>
      </c>
      <c r="CG121" s="967"/>
      <c r="CH121" s="967"/>
      <c r="CI121" s="967"/>
      <c r="CJ121" s="967"/>
      <c r="CK121" s="1062"/>
      <c r="CL121" s="1063"/>
      <c r="CM121" s="1063"/>
      <c r="CN121" s="1063"/>
      <c r="CO121" s="1064"/>
      <c r="CP121" s="1072" t="s">
        <v>461</v>
      </c>
      <c r="CQ121" s="1073"/>
      <c r="CR121" s="1073"/>
      <c r="CS121" s="1073"/>
      <c r="CT121" s="1073"/>
      <c r="CU121" s="1073"/>
      <c r="CV121" s="1073"/>
      <c r="CW121" s="1073"/>
      <c r="CX121" s="1073"/>
      <c r="CY121" s="1073"/>
      <c r="CZ121" s="1073"/>
      <c r="DA121" s="1073"/>
      <c r="DB121" s="1073"/>
      <c r="DC121" s="1073"/>
      <c r="DD121" s="1073"/>
      <c r="DE121" s="1073"/>
      <c r="DF121" s="1074"/>
      <c r="DG121" s="971">
        <v>424882</v>
      </c>
      <c r="DH121" s="972"/>
      <c r="DI121" s="972"/>
      <c r="DJ121" s="972"/>
      <c r="DK121" s="972"/>
      <c r="DL121" s="972">
        <v>473956</v>
      </c>
      <c r="DM121" s="972"/>
      <c r="DN121" s="972"/>
      <c r="DO121" s="972"/>
      <c r="DP121" s="972"/>
      <c r="DQ121" s="972">
        <v>446481</v>
      </c>
      <c r="DR121" s="972"/>
      <c r="DS121" s="972"/>
      <c r="DT121" s="972"/>
      <c r="DU121" s="972"/>
      <c r="DV121" s="973">
        <v>15.5</v>
      </c>
      <c r="DW121" s="973"/>
      <c r="DX121" s="973"/>
      <c r="DY121" s="973"/>
      <c r="DZ121" s="974"/>
    </row>
    <row r="122" spans="1:130" s="246" customFormat="1" ht="26.25" customHeight="1" x14ac:dyDescent="0.15">
      <c r="A122" s="1111"/>
      <c r="B122" s="998"/>
      <c r="C122" s="968" t="s">
        <v>439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451</v>
      </c>
      <c r="AB122" s="1011"/>
      <c r="AC122" s="1011"/>
      <c r="AD122" s="1011"/>
      <c r="AE122" s="1012"/>
      <c r="AF122" s="1013" t="s">
        <v>451</v>
      </c>
      <c r="AG122" s="1011"/>
      <c r="AH122" s="1011"/>
      <c r="AI122" s="1011"/>
      <c r="AJ122" s="1012"/>
      <c r="AK122" s="1013" t="s">
        <v>429</v>
      </c>
      <c r="AL122" s="1011"/>
      <c r="AM122" s="1011"/>
      <c r="AN122" s="1011"/>
      <c r="AO122" s="1012"/>
      <c r="AP122" s="1014" t="s">
        <v>451</v>
      </c>
      <c r="AQ122" s="1015"/>
      <c r="AR122" s="1015"/>
      <c r="AS122" s="1015"/>
      <c r="AT122" s="1016"/>
      <c r="AU122" s="1044"/>
      <c r="AV122" s="1045"/>
      <c r="AW122" s="1045"/>
      <c r="AX122" s="1045"/>
      <c r="AY122" s="1046"/>
      <c r="AZ122" s="1026" t="s">
        <v>462</v>
      </c>
      <c r="BA122" s="1017"/>
      <c r="BB122" s="1017"/>
      <c r="BC122" s="1017"/>
      <c r="BD122" s="1017"/>
      <c r="BE122" s="1017"/>
      <c r="BF122" s="1017"/>
      <c r="BG122" s="1017"/>
      <c r="BH122" s="1017"/>
      <c r="BI122" s="1017"/>
      <c r="BJ122" s="1017"/>
      <c r="BK122" s="1017"/>
      <c r="BL122" s="1017"/>
      <c r="BM122" s="1017"/>
      <c r="BN122" s="1017"/>
      <c r="BO122" s="1017"/>
      <c r="BP122" s="1018"/>
      <c r="BQ122" s="1049">
        <v>4267551</v>
      </c>
      <c r="BR122" s="1050"/>
      <c r="BS122" s="1050"/>
      <c r="BT122" s="1050"/>
      <c r="BU122" s="1050"/>
      <c r="BV122" s="1050">
        <v>4690662</v>
      </c>
      <c r="BW122" s="1050"/>
      <c r="BX122" s="1050"/>
      <c r="BY122" s="1050"/>
      <c r="BZ122" s="1050"/>
      <c r="CA122" s="1050">
        <v>4739805</v>
      </c>
      <c r="CB122" s="1050"/>
      <c r="CC122" s="1050"/>
      <c r="CD122" s="1050"/>
      <c r="CE122" s="1050"/>
      <c r="CF122" s="1070">
        <v>164.8</v>
      </c>
      <c r="CG122" s="1071"/>
      <c r="CH122" s="1071"/>
      <c r="CI122" s="1071"/>
      <c r="CJ122" s="1071"/>
      <c r="CK122" s="1062"/>
      <c r="CL122" s="1063"/>
      <c r="CM122" s="1063"/>
      <c r="CN122" s="1063"/>
      <c r="CO122" s="1064"/>
      <c r="CP122" s="1072" t="s">
        <v>463</v>
      </c>
      <c r="CQ122" s="1073"/>
      <c r="CR122" s="1073"/>
      <c r="CS122" s="1073"/>
      <c r="CT122" s="1073"/>
      <c r="CU122" s="1073"/>
      <c r="CV122" s="1073"/>
      <c r="CW122" s="1073"/>
      <c r="CX122" s="1073"/>
      <c r="CY122" s="1073"/>
      <c r="CZ122" s="1073"/>
      <c r="DA122" s="1073"/>
      <c r="DB122" s="1073"/>
      <c r="DC122" s="1073"/>
      <c r="DD122" s="1073"/>
      <c r="DE122" s="1073"/>
      <c r="DF122" s="1074"/>
      <c r="DG122" s="971" t="s">
        <v>429</v>
      </c>
      <c r="DH122" s="972"/>
      <c r="DI122" s="972"/>
      <c r="DJ122" s="972"/>
      <c r="DK122" s="972"/>
      <c r="DL122" s="972" t="s">
        <v>451</v>
      </c>
      <c r="DM122" s="972"/>
      <c r="DN122" s="972"/>
      <c r="DO122" s="972"/>
      <c r="DP122" s="972"/>
      <c r="DQ122" s="972" t="s">
        <v>451</v>
      </c>
      <c r="DR122" s="972"/>
      <c r="DS122" s="972"/>
      <c r="DT122" s="972"/>
      <c r="DU122" s="972"/>
      <c r="DV122" s="973" t="s">
        <v>429</v>
      </c>
      <c r="DW122" s="973"/>
      <c r="DX122" s="973"/>
      <c r="DY122" s="973"/>
      <c r="DZ122" s="974"/>
    </row>
    <row r="123" spans="1:130" s="246" customFormat="1" ht="26.25" customHeight="1" x14ac:dyDescent="0.15">
      <c r="A123" s="1111"/>
      <c r="B123" s="998"/>
      <c r="C123" s="968" t="s">
        <v>445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19568</v>
      </c>
      <c r="AB123" s="1011"/>
      <c r="AC123" s="1011"/>
      <c r="AD123" s="1011"/>
      <c r="AE123" s="1012"/>
      <c r="AF123" s="1013">
        <v>19335</v>
      </c>
      <c r="AG123" s="1011"/>
      <c r="AH123" s="1011"/>
      <c r="AI123" s="1011"/>
      <c r="AJ123" s="1012"/>
      <c r="AK123" s="1013">
        <v>19102</v>
      </c>
      <c r="AL123" s="1011"/>
      <c r="AM123" s="1011"/>
      <c r="AN123" s="1011"/>
      <c r="AO123" s="1012"/>
      <c r="AP123" s="1014">
        <v>0.7</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464</v>
      </c>
      <c r="BP123" s="1058"/>
      <c r="BQ123" s="1117">
        <v>6788401</v>
      </c>
      <c r="BR123" s="1118"/>
      <c r="BS123" s="1118"/>
      <c r="BT123" s="1118"/>
      <c r="BU123" s="1118"/>
      <c r="BV123" s="1118">
        <v>7230171</v>
      </c>
      <c r="BW123" s="1118"/>
      <c r="BX123" s="1118"/>
      <c r="BY123" s="1118"/>
      <c r="BZ123" s="1118"/>
      <c r="CA123" s="1118">
        <v>7187911</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449</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465</v>
      </c>
      <c r="AB124" s="1011"/>
      <c r="AC124" s="1011"/>
      <c r="AD124" s="1011"/>
      <c r="AE124" s="1012"/>
      <c r="AF124" s="1013" t="s">
        <v>465</v>
      </c>
      <c r="AG124" s="1011"/>
      <c r="AH124" s="1011"/>
      <c r="AI124" s="1011"/>
      <c r="AJ124" s="1012"/>
      <c r="AK124" s="1013" t="s">
        <v>466</v>
      </c>
      <c r="AL124" s="1011"/>
      <c r="AM124" s="1011"/>
      <c r="AN124" s="1011"/>
      <c r="AO124" s="1012"/>
      <c r="AP124" s="1014" t="s">
        <v>465</v>
      </c>
      <c r="AQ124" s="1015"/>
      <c r="AR124" s="1015"/>
      <c r="AS124" s="1015"/>
      <c r="AT124" s="1016"/>
      <c r="AU124" s="1113" t="s">
        <v>467</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13.7</v>
      </c>
      <c r="BR124" s="1080"/>
      <c r="BS124" s="1080"/>
      <c r="BT124" s="1080"/>
      <c r="BU124" s="1080"/>
      <c r="BV124" s="1080">
        <v>8.5</v>
      </c>
      <c r="BW124" s="1080"/>
      <c r="BX124" s="1080"/>
      <c r="BY124" s="1080"/>
      <c r="BZ124" s="1080"/>
      <c r="CA124" s="1080">
        <v>13.6</v>
      </c>
      <c r="CB124" s="1080"/>
      <c r="CC124" s="1080"/>
      <c r="CD124" s="1080"/>
      <c r="CE124" s="1080"/>
      <c r="CF124" s="1081"/>
      <c r="CG124" s="1082"/>
      <c r="CH124" s="1082"/>
      <c r="CI124" s="1082"/>
      <c r="CJ124" s="1083"/>
      <c r="CK124" s="1065"/>
      <c r="CL124" s="1065"/>
      <c r="CM124" s="1065"/>
      <c r="CN124" s="1065"/>
      <c r="CO124" s="1066"/>
      <c r="CP124" s="1072" t="s">
        <v>468</v>
      </c>
      <c r="CQ124" s="1073"/>
      <c r="CR124" s="1073"/>
      <c r="CS124" s="1073"/>
      <c r="CT124" s="1073"/>
      <c r="CU124" s="1073"/>
      <c r="CV124" s="1073"/>
      <c r="CW124" s="1073"/>
      <c r="CX124" s="1073"/>
      <c r="CY124" s="1073"/>
      <c r="CZ124" s="1073"/>
      <c r="DA124" s="1073"/>
      <c r="DB124" s="1073"/>
      <c r="DC124" s="1073"/>
      <c r="DD124" s="1073"/>
      <c r="DE124" s="1073"/>
      <c r="DF124" s="1074"/>
      <c r="DG124" s="1057" t="s">
        <v>469</v>
      </c>
      <c r="DH124" s="1036"/>
      <c r="DI124" s="1036"/>
      <c r="DJ124" s="1036"/>
      <c r="DK124" s="1037"/>
      <c r="DL124" s="1035" t="s">
        <v>128</v>
      </c>
      <c r="DM124" s="1036"/>
      <c r="DN124" s="1036"/>
      <c r="DO124" s="1036"/>
      <c r="DP124" s="1037"/>
      <c r="DQ124" s="1035" t="s">
        <v>470</v>
      </c>
      <c r="DR124" s="1036"/>
      <c r="DS124" s="1036"/>
      <c r="DT124" s="1036"/>
      <c r="DU124" s="1037"/>
      <c r="DV124" s="1038" t="s">
        <v>469</v>
      </c>
      <c r="DW124" s="1039"/>
      <c r="DX124" s="1039"/>
      <c r="DY124" s="1039"/>
      <c r="DZ124" s="1040"/>
    </row>
    <row r="125" spans="1:130" s="246" customFormat="1" ht="26.25" customHeight="1" x14ac:dyDescent="0.15">
      <c r="A125" s="1111"/>
      <c r="B125" s="998"/>
      <c r="C125" s="968" t="s">
        <v>452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469</v>
      </c>
      <c r="AB125" s="1011"/>
      <c r="AC125" s="1011"/>
      <c r="AD125" s="1011"/>
      <c r="AE125" s="1012"/>
      <c r="AF125" s="1013" t="s">
        <v>471</v>
      </c>
      <c r="AG125" s="1011"/>
      <c r="AH125" s="1011"/>
      <c r="AI125" s="1011"/>
      <c r="AJ125" s="1012"/>
      <c r="AK125" s="1013" t="s">
        <v>128</v>
      </c>
      <c r="AL125" s="1011"/>
      <c r="AM125" s="1011"/>
      <c r="AN125" s="1011"/>
      <c r="AO125" s="1012"/>
      <c r="AP125" s="1014" t="s">
        <v>472</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473</v>
      </c>
      <c r="CL125" s="1060"/>
      <c r="CM125" s="1060"/>
      <c r="CN125" s="1060"/>
      <c r="CO125" s="1061"/>
      <c r="CP125" s="992" t="s">
        <v>474</v>
      </c>
      <c r="CQ125" s="941"/>
      <c r="CR125" s="941"/>
      <c r="CS125" s="941"/>
      <c r="CT125" s="941"/>
      <c r="CU125" s="941"/>
      <c r="CV125" s="941"/>
      <c r="CW125" s="941"/>
      <c r="CX125" s="941"/>
      <c r="CY125" s="941"/>
      <c r="CZ125" s="941"/>
      <c r="DA125" s="941"/>
      <c r="DB125" s="941"/>
      <c r="DC125" s="941"/>
      <c r="DD125" s="941"/>
      <c r="DE125" s="941"/>
      <c r="DF125" s="942"/>
      <c r="DG125" s="978" t="s">
        <v>469</v>
      </c>
      <c r="DH125" s="979"/>
      <c r="DI125" s="979"/>
      <c r="DJ125" s="979"/>
      <c r="DK125" s="979"/>
      <c r="DL125" s="979" t="s">
        <v>469</v>
      </c>
      <c r="DM125" s="979"/>
      <c r="DN125" s="979"/>
      <c r="DO125" s="979"/>
      <c r="DP125" s="979"/>
      <c r="DQ125" s="979" t="s">
        <v>469</v>
      </c>
      <c r="DR125" s="979"/>
      <c r="DS125" s="979"/>
      <c r="DT125" s="979"/>
      <c r="DU125" s="979"/>
      <c r="DV125" s="980" t="s">
        <v>475</v>
      </c>
      <c r="DW125" s="980"/>
      <c r="DX125" s="980"/>
      <c r="DY125" s="980"/>
      <c r="DZ125" s="981"/>
    </row>
    <row r="126" spans="1:130" s="246" customFormat="1" ht="26.25" customHeight="1" thickBot="1" x14ac:dyDescent="0.2">
      <c r="A126" s="1111"/>
      <c r="B126" s="998"/>
      <c r="C126" s="968" t="s">
        <v>454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1309</v>
      </c>
      <c r="AB126" s="1011"/>
      <c r="AC126" s="1011"/>
      <c r="AD126" s="1011"/>
      <c r="AE126" s="1012"/>
      <c r="AF126" s="1013">
        <v>14530</v>
      </c>
      <c r="AG126" s="1011"/>
      <c r="AH126" s="1011"/>
      <c r="AI126" s="1011"/>
      <c r="AJ126" s="1012"/>
      <c r="AK126" s="1013">
        <v>15677</v>
      </c>
      <c r="AL126" s="1011"/>
      <c r="AM126" s="1011"/>
      <c r="AN126" s="1011"/>
      <c r="AO126" s="1012"/>
      <c r="AP126" s="1014">
        <v>0.5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476</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469</v>
      </c>
      <c r="DM126" s="972"/>
      <c r="DN126" s="972"/>
      <c r="DO126" s="972"/>
      <c r="DP126" s="972"/>
      <c r="DQ126" s="972" t="s">
        <v>469</v>
      </c>
      <c r="DR126" s="972"/>
      <c r="DS126" s="972"/>
      <c r="DT126" s="972"/>
      <c r="DU126" s="972"/>
      <c r="DV126" s="973" t="s">
        <v>469</v>
      </c>
      <c r="DW126" s="973"/>
      <c r="DX126" s="973"/>
      <c r="DY126" s="973"/>
      <c r="DZ126" s="974"/>
    </row>
    <row r="127" spans="1:130" s="246" customFormat="1" ht="26.25" customHeight="1" x14ac:dyDescent="0.15">
      <c r="A127" s="1112"/>
      <c r="B127" s="1000"/>
      <c r="C127" s="1054" t="s">
        <v>477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3824</v>
      </c>
      <c r="AB127" s="1011"/>
      <c r="AC127" s="1011"/>
      <c r="AD127" s="1011"/>
      <c r="AE127" s="1012"/>
      <c r="AF127" s="1013">
        <v>4160</v>
      </c>
      <c r="AG127" s="1011"/>
      <c r="AH127" s="1011"/>
      <c r="AI127" s="1011"/>
      <c r="AJ127" s="1012"/>
      <c r="AK127" s="1013">
        <v>3931</v>
      </c>
      <c r="AL127" s="1011"/>
      <c r="AM127" s="1011"/>
      <c r="AN127" s="1011"/>
      <c r="AO127" s="1012"/>
      <c r="AP127" s="1014">
        <v>0.1</v>
      </c>
      <c r="AQ127" s="1015"/>
      <c r="AR127" s="1015"/>
      <c r="AS127" s="1015"/>
      <c r="AT127" s="1016"/>
      <c r="AU127" s="282"/>
      <c r="AV127" s="282"/>
      <c r="AW127" s="282"/>
      <c r="AX127" s="1084" t="s">
        <v>478</v>
      </c>
      <c r="AY127" s="1085"/>
      <c r="AZ127" s="1085"/>
      <c r="BA127" s="1085"/>
      <c r="BB127" s="1085"/>
      <c r="BC127" s="1085"/>
      <c r="BD127" s="1085"/>
      <c r="BE127" s="1086"/>
      <c r="BF127" s="1087" t="s">
        <v>479</v>
      </c>
      <c r="BG127" s="1085"/>
      <c r="BH127" s="1085"/>
      <c r="BI127" s="1085"/>
      <c r="BJ127" s="1085"/>
      <c r="BK127" s="1085"/>
      <c r="BL127" s="1086"/>
      <c r="BM127" s="1087" t="s">
        <v>480</v>
      </c>
      <c r="BN127" s="1085"/>
      <c r="BO127" s="1085"/>
      <c r="BP127" s="1085"/>
      <c r="BQ127" s="1085"/>
      <c r="BR127" s="1085"/>
      <c r="BS127" s="1086"/>
      <c r="BT127" s="1087" t="s">
        <v>481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482</v>
      </c>
      <c r="CQ127" s="1002"/>
      <c r="CR127" s="1002"/>
      <c r="CS127" s="1002"/>
      <c r="CT127" s="1002"/>
      <c r="CU127" s="1002"/>
      <c r="CV127" s="1002"/>
      <c r="CW127" s="1002"/>
      <c r="CX127" s="1002"/>
      <c r="CY127" s="1002"/>
      <c r="CZ127" s="1002"/>
      <c r="DA127" s="1002"/>
      <c r="DB127" s="1002"/>
      <c r="DC127" s="1002"/>
      <c r="DD127" s="1002"/>
      <c r="DE127" s="1002"/>
      <c r="DF127" s="1003"/>
      <c r="DG127" s="971" t="s">
        <v>128</v>
      </c>
      <c r="DH127" s="972"/>
      <c r="DI127" s="972"/>
      <c r="DJ127" s="972"/>
      <c r="DK127" s="972"/>
      <c r="DL127" s="972" t="s">
        <v>128</v>
      </c>
      <c r="DM127" s="972"/>
      <c r="DN127" s="972"/>
      <c r="DO127" s="972"/>
      <c r="DP127" s="972"/>
      <c r="DQ127" s="972" t="s">
        <v>469</v>
      </c>
      <c r="DR127" s="972"/>
      <c r="DS127" s="972"/>
      <c r="DT127" s="972"/>
      <c r="DU127" s="972"/>
      <c r="DV127" s="973" t="s">
        <v>469</v>
      </c>
      <c r="DW127" s="973"/>
      <c r="DX127" s="973"/>
      <c r="DY127" s="973"/>
      <c r="DZ127" s="974"/>
    </row>
    <row r="128" spans="1:130" s="246" customFormat="1" ht="26.25" customHeight="1" thickBot="1" x14ac:dyDescent="0.2">
      <c r="A128" s="1095" t="s">
        <v>483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484</v>
      </c>
      <c r="X128" s="1097"/>
      <c r="Y128" s="1097"/>
      <c r="Z128" s="1098"/>
      <c r="AA128" s="1099">
        <v>95006</v>
      </c>
      <c r="AB128" s="1100"/>
      <c r="AC128" s="1100"/>
      <c r="AD128" s="1100"/>
      <c r="AE128" s="1101"/>
      <c r="AF128" s="1102">
        <v>103441</v>
      </c>
      <c r="AG128" s="1100"/>
      <c r="AH128" s="1100"/>
      <c r="AI128" s="1100"/>
      <c r="AJ128" s="1101"/>
      <c r="AK128" s="1102">
        <v>81553</v>
      </c>
      <c r="AL128" s="1100"/>
      <c r="AM128" s="1100"/>
      <c r="AN128" s="1100"/>
      <c r="AO128" s="1101"/>
      <c r="AP128" s="1103"/>
      <c r="AQ128" s="1104"/>
      <c r="AR128" s="1104"/>
      <c r="AS128" s="1104"/>
      <c r="AT128" s="1105"/>
      <c r="AU128" s="282"/>
      <c r="AV128" s="282"/>
      <c r="AW128" s="282"/>
      <c r="AX128" s="940" t="s">
        <v>485</v>
      </c>
      <c r="AY128" s="941"/>
      <c r="AZ128" s="941"/>
      <c r="BA128" s="941"/>
      <c r="BB128" s="941"/>
      <c r="BC128" s="941"/>
      <c r="BD128" s="941"/>
      <c r="BE128" s="942"/>
      <c r="BF128" s="1106" t="s">
        <v>469</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486</v>
      </c>
      <c r="CQ128" s="1089"/>
      <c r="CR128" s="1089"/>
      <c r="CS128" s="1089"/>
      <c r="CT128" s="1089"/>
      <c r="CU128" s="1089"/>
      <c r="CV128" s="1089"/>
      <c r="CW128" s="1089"/>
      <c r="CX128" s="1089"/>
      <c r="CY128" s="1089"/>
      <c r="CZ128" s="1089"/>
      <c r="DA128" s="1089"/>
      <c r="DB128" s="1089"/>
      <c r="DC128" s="1089"/>
      <c r="DD128" s="1089"/>
      <c r="DE128" s="1089"/>
      <c r="DF128" s="1090"/>
      <c r="DG128" s="1091" t="s">
        <v>469</v>
      </c>
      <c r="DH128" s="1092"/>
      <c r="DI128" s="1092"/>
      <c r="DJ128" s="1092"/>
      <c r="DK128" s="1092"/>
      <c r="DL128" s="1092" t="s">
        <v>469</v>
      </c>
      <c r="DM128" s="1092"/>
      <c r="DN128" s="1092"/>
      <c r="DO128" s="1092"/>
      <c r="DP128" s="1092"/>
      <c r="DQ128" s="1092" t="s">
        <v>487</v>
      </c>
      <c r="DR128" s="1092"/>
      <c r="DS128" s="1092"/>
      <c r="DT128" s="1092"/>
      <c r="DU128" s="1092"/>
      <c r="DV128" s="1093" t="s">
        <v>469</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488</v>
      </c>
      <c r="X129" s="1126"/>
      <c r="Y129" s="1126"/>
      <c r="Z129" s="1127"/>
      <c r="AA129" s="1010">
        <v>3215332</v>
      </c>
      <c r="AB129" s="1011"/>
      <c r="AC129" s="1011"/>
      <c r="AD129" s="1011"/>
      <c r="AE129" s="1012"/>
      <c r="AF129" s="1013">
        <v>3269036</v>
      </c>
      <c r="AG129" s="1011"/>
      <c r="AH129" s="1011"/>
      <c r="AI129" s="1011"/>
      <c r="AJ129" s="1012"/>
      <c r="AK129" s="1013">
        <v>3315447</v>
      </c>
      <c r="AL129" s="1011"/>
      <c r="AM129" s="1011"/>
      <c r="AN129" s="1011"/>
      <c r="AO129" s="1012"/>
      <c r="AP129" s="1128"/>
      <c r="AQ129" s="1129"/>
      <c r="AR129" s="1129"/>
      <c r="AS129" s="1129"/>
      <c r="AT129" s="1130"/>
      <c r="AU129" s="284"/>
      <c r="AV129" s="284"/>
      <c r="AW129" s="284"/>
      <c r="AX129" s="1119" t="s">
        <v>489</v>
      </c>
      <c r="AY129" s="1002"/>
      <c r="AZ129" s="1002"/>
      <c r="BA129" s="1002"/>
      <c r="BB129" s="1002"/>
      <c r="BC129" s="1002"/>
      <c r="BD129" s="1002"/>
      <c r="BE129" s="1003"/>
      <c r="BF129" s="1120" t="s">
        <v>469</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491</v>
      </c>
      <c r="X130" s="1126"/>
      <c r="Y130" s="1126"/>
      <c r="Z130" s="1127"/>
      <c r="AA130" s="1010">
        <v>408750</v>
      </c>
      <c r="AB130" s="1011"/>
      <c r="AC130" s="1011"/>
      <c r="AD130" s="1011"/>
      <c r="AE130" s="1012"/>
      <c r="AF130" s="1013">
        <v>421047</v>
      </c>
      <c r="AG130" s="1011"/>
      <c r="AH130" s="1011"/>
      <c r="AI130" s="1011"/>
      <c r="AJ130" s="1012"/>
      <c r="AK130" s="1013">
        <v>439041</v>
      </c>
      <c r="AL130" s="1011"/>
      <c r="AM130" s="1011"/>
      <c r="AN130" s="1011"/>
      <c r="AO130" s="1012"/>
      <c r="AP130" s="1128"/>
      <c r="AQ130" s="1129"/>
      <c r="AR130" s="1129"/>
      <c r="AS130" s="1129"/>
      <c r="AT130" s="1130"/>
      <c r="AU130" s="284"/>
      <c r="AV130" s="284"/>
      <c r="AW130" s="284"/>
      <c r="AX130" s="1119" t="s">
        <v>492</v>
      </c>
      <c r="AY130" s="1002"/>
      <c r="AZ130" s="1002"/>
      <c r="BA130" s="1002"/>
      <c r="BB130" s="1002"/>
      <c r="BC130" s="1002"/>
      <c r="BD130" s="1002"/>
      <c r="BE130" s="1003"/>
      <c r="BF130" s="1156">
        <v>8.8000000000000007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493</v>
      </c>
      <c r="X131" s="1164"/>
      <c r="Y131" s="1164"/>
      <c r="Z131" s="1165"/>
      <c r="AA131" s="1057">
        <v>2806582</v>
      </c>
      <c r="AB131" s="1036"/>
      <c r="AC131" s="1036"/>
      <c r="AD131" s="1036"/>
      <c r="AE131" s="1037"/>
      <c r="AF131" s="1035">
        <v>2847989</v>
      </c>
      <c r="AG131" s="1036"/>
      <c r="AH131" s="1036"/>
      <c r="AI131" s="1036"/>
      <c r="AJ131" s="1037"/>
      <c r="AK131" s="1035">
        <v>2876406</v>
      </c>
      <c r="AL131" s="1036"/>
      <c r="AM131" s="1036"/>
      <c r="AN131" s="1036"/>
      <c r="AO131" s="1037"/>
      <c r="AP131" s="1166"/>
      <c r="AQ131" s="1167"/>
      <c r="AR131" s="1167"/>
      <c r="AS131" s="1167"/>
      <c r="AT131" s="1168"/>
      <c r="AU131" s="284"/>
      <c r="AV131" s="284"/>
      <c r="AW131" s="284"/>
      <c r="AX131" s="1138" t="s">
        <v>494</v>
      </c>
      <c r="AY131" s="1089"/>
      <c r="AZ131" s="1089"/>
      <c r="BA131" s="1089"/>
      <c r="BB131" s="1089"/>
      <c r="BC131" s="1089"/>
      <c r="BD131" s="1089"/>
      <c r="BE131" s="1090"/>
      <c r="BF131" s="1139">
        <v>13.6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496</v>
      </c>
      <c r="W132" s="1149"/>
      <c r="X132" s="1149"/>
      <c r="Y132" s="1149"/>
      <c r="Z132" s="1150"/>
      <c r="AA132" s="1151">
        <v>9.2297321080000003</v>
      </c>
      <c r="AB132" s="1152"/>
      <c r="AC132" s="1152"/>
      <c r="AD132" s="1152"/>
      <c r="AE132" s="1153"/>
      <c r="AF132" s="1154">
        <v>9.2161170569999999</v>
      </c>
      <c r="AG132" s="1152"/>
      <c r="AH132" s="1152"/>
      <c r="AI132" s="1152"/>
      <c r="AJ132" s="1153"/>
      <c r="AK132" s="1154">
        <v>8.1814945459999997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497</v>
      </c>
      <c r="W133" s="1132"/>
      <c r="X133" s="1132"/>
      <c r="Y133" s="1132"/>
      <c r="Z133" s="1133"/>
      <c r="AA133" s="1134">
        <v>9.1</v>
      </c>
      <c r="AB133" s="1135"/>
      <c r="AC133" s="1135"/>
      <c r="AD133" s="1135"/>
      <c r="AE133" s="1136"/>
      <c r="AF133" s="1134">
        <v>9</v>
      </c>
      <c r="AG133" s="1135"/>
      <c r="AH133" s="1135"/>
      <c r="AI133" s="1135"/>
      <c r="AJ133" s="1136"/>
      <c r="AK133" s="1134">
        <v>8.8000000000000007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wz2Mrvi1rl1jnNrUj0as+rS+ul2j9MP0Aa9pBBF3jfIQCtxmXfNUZEfQpyhBq8G0KewEKxCAjo+OfaFXTskTQ==" saltValue="+r6/mwTChkqJPL/eMjq4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ZWwPpxWuqbosi9f0UGL/Qj4F5w2WEejk0bHJzKb2MH+h5a0YQfDBqZ6NfVKKSoFghvc4J+NprZIh9M105LnBA==" saltValue="kg/TpkDp8agvU31u5Fvm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I5ABWQN5e9qv12Z45CdKaFqZeJYzDPeef+a3qvYpCku0og169Em4+56aN16JXkdAnNzTFk6AMBfD/5wPIrfYQ==" saltValue="mIfmq304UxBaZ5pD9t1h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506</v>
      </c>
      <c r="AL9" s="1175"/>
      <c r="AM9" s="1175"/>
      <c r="AN9" s="1176"/>
      <c r="AO9" s="312">
        <v>1085139</v>
      </c>
      <c r="AP9" s="312">
        <v>105139</v>
      </c>
      <c r="AQ9" s="313">
        <v>89955</v>
      </c>
      <c r="AR9" s="314">
        <v>16.899999999999999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507</v>
      </c>
      <c r="AL10" s="1175"/>
      <c r="AM10" s="1175"/>
      <c r="AN10" s="1176"/>
      <c r="AO10" s="315">
        <v>194805</v>
      </c>
      <c r="AP10" s="315">
        <v>18875</v>
      </c>
      <c r="AQ10" s="316">
        <v>10661</v>
      </c>
      <c r="AR10" s="317">
        <v>77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508</v>
      </c>
      <c r="AL11" s="1175"/>
      <c r="AM11" s="1175"/>
      <c r="AN11" s="1176"/>
      <c r="AO11" s="315">
        <v>151420</v>
      </c>
      <c r="AP11" s="315">
        <v>14671</v>
      </c>
      <c r="AQ11" s="316">
        <v>13679</v>
      </c>
      <c r="AR11" s="317">
        <v>7.3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509</v>
      </c>
      <c r="AL12" s="1175"/>
      <c r="AM12" s="1175"/>
      <c r="AN12" s="1176"/>
      <c r="AO12" s="315" t="s">
        <v>510</v>
      </c>
      <c r="AP12" s="315" t="s">
        <v>510</v>
      </c>
      <c r="AQ12" s="316">
        <v>972</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511</v>
      </c>
      <c r="AL13" s="1175"/>
      <c r="AM13" s="1175"/>
      <c r="AN13" s="1176"/>
      <c r="AO13" s="315" t="s">
        <v>510</v>
      </c>
      <c r="AP13" s="315" t="s">
        <v>510</v>
      </c>
      <c r="AQ13" s="316">
        <v>32</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512</v>
      </c>
      <c r="AL14" s="1175"/>
      <c r="AM14" s="1175"/>
      <c r="AN14" s="1176"/>
      <c r="AO14" s="315" t="s">
        <v>510</v>
      </c>
      <c r="AP14" s="315" t="s">
        <v>510</v>
      </c>
      <c r="AQ14" s="316">
        <v>4100</v>
      </c>
      <c r="AR14" s="317" t="s">
        <v>510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513</v>
      </c>
      <c r="AL15" s="1175"/>
      <c r="AM15" s="1175"/>
      <c r="AN15" s="1176"/>
      <c r="AO15" s="315">
        <v>14698</v>
      </c>
      <c r="AP15" s="315">
        <v>1424</v>
      </c>
      <c r="AQ15" s="316">
        <v>1979</v>
      </c>
      <c r="AR15" s="317">
        <v>-28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514</v>
      </c>
      <c r="AL16" s="1178"/>
      <c r="AM16" s="1178"/>
      <c r="AN16" s="1179"/>
      <c r="AO16" s="315">
        <v>-99233</v>
      </c>
      <c r="AP16" s="315">
        <v>-9615</v>
      </c>
      <c r="AQ16" s="316">
        <v>-8950</v>
      </c>
      <c r="AR16" s="317">
        <v>7.4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1346829</v>
      </c>
      <c r="AP17" s="315">
        <v>130494</v>
      </c>
      <c r="AQ17" s="316">
        <v>112428</v>
      </c>
      <c r="AR17" s="317">
        <v>16.100000000000001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519</v>
      </c>
      <c r="AL21" s="1170"/>
      <c r="AM21" s="1170"/>
      <c r="AN21" s="1171"/>
      <c r="AO21" s="327">
        <v>11.34</v>
      </c>
      <c r="AP21" s="328">
        <v>10.34</v>
      </c>
      <c r="AQ21" s="329">
        <v>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520</v>
      </c>
      <c r="AL22" s="1170"/>
      <c r="AM22" s="1170"/>
      <c r="AN22" s="1171"/>
      <c r="AO22" s="332">
        <v>99.2</v>
      </c>
      <c r="AP22" s="333">
        <v>96.7</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524</v>
      </c>
      <c r="AL32" s="1186"/>
      <c r="AM32" s="1186"/>
      <c r="AN32" s="1187"/>
      <c r="AO32" s="342">
        <v>592459</v>
      </c>
      <c r="AP32" s="342">
        <v>57403</v>
      </c>
      <c r="AQ32" s="343">
        <v>52443</v>
      </c>
      <c r="AR32" s="344">
        <v>9.5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525</v>
      </c>
      <c r="AL33" s="1186"/>
      <c r="AM33" s="1186"/>
      <c r="AN33" s="1187"/>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526</v>
      </c>
      <c r="AL34" s="1186"/>
      <c r="AM34" s="1186"/>
      <c r="AN34" s="1187"/>
      <c r="AO34" s="342" t="s">
        <v>510</v>
      </c>
      <c r="AP34" s="342" t="s">
        <v>510</v>
      </c>
      <c r="AQ34" s="343" t="s">
        <v>510</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527</v>
      </c>
      <c r="AL35" s="1186"/>
      <c r="AM35" s="1186"/>
      <c r="AN35" s="1187"/>
      <c r="AO35" s="342">
        <v>102352</v>
      </c>
      <c r="AP35" s="342">
        <v>9917</v>
      </c>
      <c r="AQ35" s="343">
        <v>14640</v>
      </c>
      <c r="AR35" s="344">
        <v>-32.299999999999997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528</v>
      </c>
      <c r="AL36" s="1186"/>
      <c r="AM36" s="1186"/>
      <c r="AN36" s="1187"/>
      <c r="AO36" s="342">
        <v>22346</v>
      </c>
      <c r="AP36" s="342">
        <v>2165</v>
      </c>
      <c r="AQ36" s="343">
        <v>3738</v>
      </c>
      <c r="AR36" s="344">
        <v>-42.1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529</v>
      </c>
      <c r="AL37" s="1186"/>
      <c r="AM37" s="1186"/>
      <c r="AN37" s="1187"/>
      <c r="AO37" s="342">
        <v>38710</v>
      </c>
      <c r="AP37" s="342">
        <v>3751</v>
      </c>
      <c r="AQ37" s="343">
        <v>1128</v>
      </c>
      <c r="AR37" s="344">
        <v>232.5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530</v>
      </c>
      <c r="AL38" s="1189"/>
      <c r="AM38" s="1189"/>
      <c r="AN38" s="1190"/>
      <c r="AO38" s="345">
        <v>60</v>
      </c>
      <c r="AP38" s="345">
        <v>6</v>
      </c>
      <c r="AQ38" s="346">
        <v>7</v>
      </c>
      <c r="AR38" s="334">
        <v>-14.3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531</v>
      </c>
      <c r="AL39" s="1189"/>
      <c r="AM39" s="1189"/>
      <c r="AN39" s="1190"/>
      <c r="AO39" s="342">
        <v>-81553</v>
      </c>
      <c r="AP39" s="342">
        <v>-7902</v>
      </c>
      <c r="AQ39" s="343">
        <v>-2426</v>
      </c>
      <c r="AR39" s="344">
        <v>225.7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532</v>
      </c>
      <c r="AL40" s="1186"/>
      <c r="AM40" s="1186"/>
      <c r="AN40" s="1187"/>
      <c r="AO40" s="342">
        <v>-439041</v>
      </c>
      <c r="AP40" s="342">
        <v>-42539</v>
      </c>
      <c r="AQ40" s="343">
        <v>-48318</v>
      </c>
      <c r="AR40" s="344">
        <v>-12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235333</v>
      </c>
      <c r="AP41" s="342">
        <v>22801</v>
      </c>
      <c r="AQ41" s="343">
        <v>21212</v>
      </c>
      <c r="AR41" s="344">
        <v>7.5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501</v>
      </c>
      <c r="AN49" s="1182" t="s">
        <v>536</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472731</v>
      </c>
      <c r="AN51" s="364">
        <v>46179</v>
      </c>
      <c r="AO51" s="365">
        <v>-68.2</v>
      </c>
      <c r="AP51" s="366">
        <v>119685</v>
      </c>
      <c r="AQ51" s="367">
        <v>0</v>
      </c>
      <c r="AR51" s="368">
        <v>-68.2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334601</v>
      </c>
      <c r="AN52" s="372">
        <v>32685</v>
      </c>
      <c r="AO52" s="373">
        <v>-36.200000000000003</v>
      </c>
      <c r="AP52" s="374">
        <v>68464</v>
      </c>
      <c r="AQ52" s="375">
        <v>18.399999999999999</v>
      </c>
      <c r="AR52" s="376">
        <v>-54.6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503127</v>
      </c>
      <c r="AN53" s="364">
        <v>48447</v>
      </c>
      <c r="AO53" s="365">
        <v>4.9000000000000004</v>
      </c>
      <c r="AP53" s="366">
        <v>75972</v>
      </c>
      <c r="AQ53" s="367">
        <v>-36.5</v>
      </c>
      <c r="AR53" s="368">
        <v>41.4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245464</v>
      </c>
      <c r="AN54" s="372">
        <v>23636</v>
      </c>
      <c r="AO54" s="373">
        <v>-27.7</v>
      </c>
      <c r="AP54" s="374">
        <v>40712</v>
      </c>
      <c r="AQ54" s="375">
        <v>-40.5</v>
      </c>
      <c r="AR54" s="376">
        <v>12.8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841515</v>
      </c>
      <c r="AN55" s="364">
        <v>80892</v>
      </c>
      <c r="AO55" s="365">
        <v>67</v>
      </c>
      <c r="AP55" s="366">
        <v>79466</v>
      </c>
      <c r="AQ55" s="367">
        <v>4.5999999999999996</v>
      </c>
      <c r="AR55" s="368">
        <v>62.4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309660</v>
      </c>
      <c r="AN56" s="372">
        <v>29766</v>
      </c>
      <c r="AO56" s="373">
        <v>25.9</v>
      </c>
      <c r="AP56" s="374">
        <v>44645</v>
      </c>
      <c r="AQ56" s="375">
        <v>9.6999999999999993</v>
      </c>
      <c r="AR56" s="376">
        <v>16.2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1311167</v>
      </c>
      <c r="AN57" s="364">
        <v>126317</v>
      </c>
      <c r="AO57" s="365">
        <v>56.2</v>
      </c>
      <c r="AP57" s="366">
        <v>90072</v>
      </c>
      <c r="AQ57" s="367">
        <v>13.3</v>
      </c>
      <c r="AR57" s="368">
        <v>42.9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631080</v>
      </c>
      <c r="AN58" s="372">
        <v>60798</v>
      </c>
      <c r="AO58" s="373">
        <v>104.3</v>
      </c>
      <c r="AP58" s="374">
        <v>46083</v>
      </c>
      <c r="AQ58" s="375">
        <v>3.2</v>
      </c>
      <c r="AR58" s="376">
        <v>101.1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1015544</v>
      </c>
      <c r="AN59" s="364">
        <v>98396</v>
      </c>
      <c r="AO59" s="365">
        <v>-22.1</v>
      </c>
      <c r="AP59" s="366">
        <v>88328</v>
      </c>
      <c r="AQ59" s="367">
        <v>-1.9</v>
      </c>
      <c r="AR59" s="368">
        <v>-20.2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586453</v>
      </c>
      <c r="AN60" s="372">
        <v>56821</v>
      </c>
      <c r="AO60" s="373">
        <v>-6.5</v>
      </c>
      <c r="AP60" s="374">
        <v>49013</v>
      </c>
      <c r="AQ60" s="375">
        <v>6.4</v>
      </c>
      <c r="AR60" s="376">
        <v>-12.9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828817</v>
      </c>
      <c r="AN61" s="379">
        <v>80046</v>
      </c>
      <c r="AO61" s="380">
        <v>7.6</v>
      </c>
      <c r="AP61" s="381">
        <v>90705</v>
      </c>
      <c r="AQ61" s="382">
        <v>-4.0999999999999996</v>
      </c>
      <c r="AR61" s="368">
        <v>11.7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421452</v>
      </c>
      <c r="AN62" s="372">
        <v>40741</v>
      </c>
      <c r="AO62" s="373">
        <v>12</v>
      </c>
      <c r="AP62" s="374">
        <v>49783</v>
      </c>
      <c r="AQ62" s="375">
        <v>-0.6</v>
      </c>
      <c r="AR62" s="376">
        <v>12.6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jGdYI1EDAdsmZXn3eFW0HkbFE1TXX9RmSC+p8B9thzl3JWyunxAhzckHVh91XjE8LkkKvS+4P96ggqlK+w7Q==" saltValue="GTVtyCrPIwVtEEFBD8Ff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VtlsvgBIezdLOrsQ2gvlmz2axwGewCkiSj27zV3RBCnRFUdArqkx/jU/xAPis3Mp+8Yxs1KV7MKjH0ycb/+yg==" saltValue="kjyu+ivb9w31oEat8+H6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Aide4mGQp8tVGC5T8ooCJ1LRgfmJOPcuQFkfJpfb/TG+AeSLnvExmn3/Rl7No9IWRzkcwhCT0glXex9BfQ+tg==" saltValue="5T4vrWLlDY/heM4K8h7I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4" t="s">
        <v>3</v>
      </c>
      <c r="D47" s="1194"/>
      <c r="E47" s="1195"/>
      <c r="F47" s="11">
        <v>22.83</v>
      </c>
      <c r="G47" s="12">
        <v>27.6</v>
      </c>
      <c r="H47" s="12">
        <v>23.11</v>
      </c>
      <c r="I47" s="12">
        <v>20.95</v>
      </c>
      <c r="J47" s="13">
        <v>18.34</v>
      </c>
    </row>
    <row r="48" spans="2:10" ht="57.75" customHeight="1" x14ac:dyDescent="0.15">
      <c r="B48" s="14"/>
      <c r="C48" s="1196" t="s">
        <v>4</v>
      </c>
      <c r="D48" s="1196"/>
      <c r="E48" s="1197"/>
      <c r="F48" s="15">
        <v>8.09</v>
      </c>
      <c r="G48" s="16">
        <v>4.67</v>
      </c>
      <c r="H48" s="16">
        <v>6.48</v>
      </c>
      <c r="I48" s="16">
        <v>5.2</v>
      </c>
      <c r="J48" s="17">
        <v>6.14</v>
      </c>
    </row>
    <row r="49" spans="2:10" ht="57.75" customHeight="1" thickBot="1" x14ac:dyDescent="0.2">
      <c r="B49" s="18"/>
      <c r="C49" s="1198" t="s">
        <v>5</v>
      </c>
      <c r="D49" s="1198"/>
      <c r="E49" s="1199"/>
      <c r="F49" s="19" t="s">
        <v>557</v>
      </c>
      <c r="G49" s="20">
        <v>1.99</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n+pMxJbsh0UVSzZhHSpR7QHfmE6p+Za4lKNn3jjuk4syORZuTcQYMngh6GIyFqI13vS7bjDjqkMw4CS3xA00Q==" saltValue="MlqPMoBt1XdYvH9u89Js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合田 肇</cp:lastModifiedBy>
  <cp:lastPrinted>2020-03-04T05:14:24Z</cp:lastPrinted>
  <dcterms:created xsi:type="dcterms:W3CDTF">2020-02-10T02:01:48Z</dcterms:created>
  <dcterms:modified xsi:type="dcterms:W3CDTF">2020-03-12T23:09:35Z</dcterms:modified>
  <cp:category/>
</cp:coreProperties>
</file>